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2026\Sistemas- Art 37\Segundo Trimestre 2026\Informe del 2do. Trimestre Artículo 37 del PEF 2026\"/>
    </mc:Choice>
  </mc:AlternateContent>
  <xr:revisionPtr revIDLastSave="0" documentId="13_ncr:1_{155CF138-4EFB-4CA1-9A27-E03F9DB128D2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Carátula " sheetId="10" r:id="rId1"/>
    <sheet name="Frac I " sheetId="11" r:id="rId2"/>
    <sheet name="Frac II " sheetId="9" r:id="rId3"/>
    <sheet name="Frac III" sheetId="4" r:id="rId4"/>
    <sheet name="FRAC IV" sheetId="6" r:id="rId5"/>
    <sheet name="FRAC V " sheetId="12" r:id="rId6"/>
  </sheets>
  <externalReferences>
    <externalReference r:id="rId7"/>
  </externalReferences>
  <definedNames>
    <definedName name="_xlnm.Print_Area" localSheetId="0">'Carátula '!$A$1:$H$32</definedName>
    <definedName name="_xlnm.Print_Area" localSheetId="1">'Frac I '!$A$1:$L$38</definedName>
    <definedName name="_xlnm.Print_Area" localSheetId="2">'Frac II '!$A$1:$U$73</definedName>
    <definedName name="_xlnm.Print_Area" localSheetId="3">'Frac III'!$A$1:$P$53</definedName>
    <definedName name="_xlnm.Print_Area" localSheetId="4">'FRAC IV'!$A$1:$G$28</definedName>
    <definedName name="_xlnm.Print_Area" localSheetId="5">'FRAC V '!$A$1:$F$35</definedName>
    <definedName name="_xlnm.Print_Titles" localSheetId="2">'Frac II '!$1:$11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1" l="1"/>
  <c r="E24" i="11"/>
  <c r="D24" i="11"/>
  <c r="R80" i="9" l="1"/>
  <c r="T67" i="9"/>
  <c r="T76" i="9" s="1"/>
  <c r="T77" i="9" s="1"/>
  <c r="L67" i="9"/>
  <c r="K67" i="9"/>
  <c r="J67" i="9"/>
  <c r="H67" i="9"/>
  <c r="G67" i="9"/>
  <c r="F67" i="9"/>
  <c r="AA65" i="9"/>
  <c r="U65" i="9"/>
  <c r="AA64" i="9"/>
  <c r="U64" i="9"/>
  <c r="AA63" i="9"/>
  <c r="U63" i="9"/>
  <c r="AA62" i="9"/>
  <c r="U62" i="9"/>
  <c r="AA61" i="9"/>
  <c r="U61" i="9"/>
  <c r="AA60" i="9"/>
  <c r="U60" i="9"/>
  <c r="AA59" i="9"/>
  <c r="U59" i="9"/>
  <c r="AA58" i="9"/>
  <c r="U58" i="9"/>
  <c r="AA57" i="9"/>
  <c r="U57" i="9"/>
  <c r="AA56" i="9"/>
  <c r="U56" i="9"/>
  <c r="AA55" i="9"/>
  <c r="U55" i="9"/>
  <c r="AA54" i="9"/>
  <c r="U54" i="9"/>
  <c r="AA53" i="9"/>
  <c r="U53" i="9"/>
  <c r="AA52" i="9"/>
  <c r="U52" i="9"/>
  <c r="AA51" i="9"/>
  <c r="U51" i="9"/>
  <c r="AA50" i="9"/>
  <c r="U50" i="9"/>
  <c r="AA49" i="9"/>
  <c r="U49" i="9"/>
  <c r="AA48" i="9"/>
  <c r="U48" i="9"/>
  <c r="AA47" i="9"/>
  <c r="U47" i="9"/>
  <c r="AA46" i="9"/>
  <c r="U46" i="9"/>
  <c r="AA45" i="9"/>
  <c r="U45" i="9"/>
  <c r="AA44" i="9"/>
  <c r="U44" i="9"/>
  <c r="AA43" i="9"/>
  <c r="U43" i="9"/>
  <c r="AA42" i="9"/>
  <c r="U42" i="9"/>
  <c r="AA41" i="9"/>
  <c r="U41" i="9"/>
  <c r="U40" i="9"/>
  <c r="U39" i="9"/>
  <c r="U38" i="9"/>
  <c r="U37" i="9"/>
  <c r="U36" i="9"/>
  <c r="T36" i="9"/>
  <c r="S36" i="9"/>
  <c r="R36" i="9"/>
  <c r="T35" i="9"/>
  <c r="S35" i="9"/>
  <c r="R35" i="9"/>
  <c r="U35" i="9" s="1"/>
  <c r="T34" i="9"/>
  <c r="S34" i="9"/>
  <c r="U34" i="9" s="1"/>
  <c r="R34" i="9"/>
  <c r="U33" i="9"/>
  <c r="T33" i="9"/>
  <c r="S33" i="9"/>
  <c r="R33" i="9"/>
  <c r="T32" i="9"/>
  <c r="S32" i="9"/>
  <c r="R32" i="9"/>
  <c r="U32" i="9" s="1"/>
  <c r="T31" i="9"/>
  <c r="S31" i="9"/>
  <c r="U31" i="9" s="1"/>
  <c r="R31" i="9"/>
  <c r="U30" i="9"/>
  <c r="T30" i="9"/>
  <c r="S30" i="9"/>
  <c r="R30" i="9"/>
  <c r="T29" i="9"/>
  <c r="S29" i="9"/>
  <c r="R29" i="9"/>
  <c r="U29" i="9" s="1"/>
  <c r="T28" i="9"/>
  <c r="S28" i="9"/>
  <c r="U28" i="9" s="1"/>
  <c r="R28" i="9"/>
  <c r="U27" i="9"/>
  <c r="T27" i="9"/>
  <c r="S27" i="9"/>
  <c r="R27" i="9"/>
  <c r="T26" i="9"/>
  <c r="S26" i="9"/>
  <c r="R26" i="9"/>
  <c r="U26" i="9" s="1"/>
  <c r="T25" i="9"/>
  <c r="S25" i="9"/>
  <c r="U25" i="9" s="1"/>
  <c r="R25" i="9"/>
  <c r="U24" i="9"/>
  <c r="T24" i="9"/>
  <c r="S24" i="9"/>
  <c r="R24" i="9"/>
  <c r="T23" i="9"/>
  <c r="S23" i="9"/>
  <c r="R23" i="9"/>
  <c r="U23" i="9" s="1"/>
  <c r="T22" i="9"/>
  <c r="S22" i="9"/>
  <c r="U22" i="9" s="1"/>
  <c r="R22" i="9"/>
  <c r="U21" i="9"/>
  <c r="T21" i="9"/>
  <c r="S21" i="9"/>
  <c r="R21" i="9"/>
  <c r="T20" i="9"/>
  <c r="S20" i="9"/>
  <c r="R20" i="9"/>
  <c r="U20" i="9" s="1"/>
  <c r="T19" i="9"/>
  <c r="S19" i="9"/>
  <c r="U19" i="9" s="1"/>
  <c r="R19" i="9"/>
  <c r="U18" i="9"/>
  <c r="T18" i="9"/>
  <c r="S18" i="9"/>
  <c r="R18" i="9"/>
  <c r="T17" i="9"/>
  <c r="S17" i="9"/>
  <c r="R17" i="9"/>
  <c r="U17" i="9" s="1"/>
  <c r="T16" i="9"/>
  <c r="S16" i="9"/>
  <c r="U16" i="9" s="1"/>
  <c r="R16" i="9"/>
  <c r="U15" i="9"/>
  <c r="T15" i="9"/>
  <c r="S15" i="9"/>
  <c r="R15" i="9"/>
  <c r="T14" i="9"/>
  <c r="S14" i="9"/>
  <c r="R14" i="9"/>
  <c r="U14" i="9" s="1"/>
  <c r="T13" i="9"/>
  <c r="S13" i="9"/>
  <c r="U13" i="9" s="1"/>
  <c r="U67" i="9" s="1"/>
  <c r="U76" i="9" s="1"/>
  <c r="R13" i="9"/>
  <c r="U12" i="9"/>
  <c r="T12" i="9"/>
  <c r="S12" i="9"/>
  <c r="R12" i="9"/>
  <c r="R67" i="9" s="1"/>
  <c r="R76" i="9" s="1"/>
  <c r="R79" i="9" l="1"/>
  <c r="R77" i="9"/>
  <c r="S67" i="9"/>
  <c r="S76" i="9" s="1"/>
  <c r="S77" i="9" s="1"/>
  <c r="P11" i="4" l="1"/>
  <c r="P44" i="4" s="1"/>
  <c r="O11" i="4"/>
  <c r="O44" i="4" s="1"/>
  <c r="N11" i="4"/>
  <c r="N44" i="4" s="1"/>
  <c r="L44" i="4"/>
  <c r="K44" i="4"/>
  <c r="J44" i="4"/>
  <c r="H44" i="4"/>
  <c r="G44" i="4"/>
  <c r="F44" i="4"/>
  <c r="D44" i="4"/>
  <c r="C44" i="4"/>
  <c r="B44" i="4"/>
</calcChain>
</file>

<file path=xl/sharedStrings.xml><?xml version="1.0" encoding="utf-8"?>
<sst xmlns="http://schemas.openxmlformats.org/spreadsheetml/2006/main" count="317" uniqueCount="143">
  <si>
    <t>DESTINO DE LOS RECURSOS FEDERALES QUE RECIBEN UNIVERSIDADES E INSTITUCIONES DE EDUCACIÓN MEDIA SUPERIOR Y SUPERIOR</t>
  </si>
  <si>
    <t>Programas y cumplimiento de metas</t>
  </si>
  <si>
    <t>Cifras acumuladas desde enero al periodo que se reporta</t>
  </si>
  <si>
    <t>Universidad / Institución</t>
  </si>
  <si>
    <t>Ciclo escolar</t>
  </si>
  <si>
    <t>Número de Alumnos</t>
  </si>
  <si>
    <t>Tipo de Servicio o Subsistema</t>
  </si>
  <si>
    <t>Fracción I</t>
  </si>
  <si>
    <t>Programa</t>
  </si>
  <si>
    <t>Gasto Ejercido 
(Millones de pesos)</t>
  </si>
  <si>
    <t>Total</t>
  </si>
  <si>
    <t xml:space="preserve">DESTINO DE LOS RECURSOS FEDERALES QUE RECIBEN UNIVERSIDADES E INSTITUCIONES DE EDUCACIÓN MEDIA SUPERIOR Y SUPERIOR </t>
  </si>
  <si>
    <t xml:space="preserve"> Fracción II</t>
  </si>
  <si>
    <t>Estructura de la Plantilla</t>
  </si>
  <si>
    <t>Tipo de personal 1_/</t>
  </si>
  <si>
    <t>Costo unitario bruto (pesos)</t>
  </si>
  <si>
    <t>Número de plazas</t>
  </si>
  <si>
    <t>Responsabilidad laboral</t>
  </si>
  <si>
    <t>Ubicación</t>
  </si>
  <si>
    <t>Costo total de la plantilla (Pesos)</t>
  </si>
  <si>
    <t>Desglose del gasto corriente de operación</t>
  </si>
  <si>
    <t>Fracción III</t>
  </si>
  <si>
    <t>Gasto Corriente de Operación ( Pesos )</t>
  </si>
  <si>
    <t>Materiales y Suministros</t>
  </si>
  <si>
    <t>Servicios Generales</t>
  </si>
  <si>
    <t>Otros</t>
  </si>
  <si>
    <t>Fracción V</t>
  </si>
  <si>
    <r>
      <t xml:space="preserve">Meta Anual
</t>
    </r>
    <r>
      <rPr>
        <sz val="10"/>
        <color indexed="9"/>
        <rFont val="Calibri"/>
        <family val="2"/>
      </rPr>
      <t>Indicador / (Variable meta)</t>
    </r>
  </si>
  <si>
    <t>Nivel Educativo
  (Media Superior o superior)</t>
  </si>
  <si>
    <t>Programas a los que se destinan los recursos y el cumplimiento de las metas correspondientes</t>
  </si>
  <si>
    <t>Costo de la nómina del personal docente, no docente, administrativo y manual</t>
  </si>
  <si>
    <t xml:space="preserve">Desglose del gasto corriente </t>
  </si>
  <si>
    <t>Información sobre la matrícula de inicio y fin de cada ciclo escolar</t>
  </si>
  <si>
    <t>Elaboró</t>
  </si>
  <si>
    <t>Revisó</t>
  </si>
  <si>
    <t>Autorizó</t>
  </si>
  <si>
    <t>Estado de situación financiera</t>
  </si>
  <si>
    <t>Fracción IV</t>
  </si>
  <si>
    <t>Situación Financiera</t>
  </si>
  <si>
    <t>1. Estados de situación financiera</t>
  </si>
  <si>
    <t>2. Analítico de ingresos y egresos</t>
  </si>
  <si>
    <t>3. Estado de origen y aplicación de los recursos públicos Federales</t>
  </si>
  <si>
    <t xml:space="preserve">Inicio o Fin </t>
  </si>
  <si>
    <t>Categoría</t>
  </si>
  <si>
    <t xml:space="preserve">Costo de la plantilla de personal </t>
  </si>
  <si>
    <t>En términos del artículo 37, fracción V del Decreto de Presupuesto de Egresos de la Federación para el Ejercicio Fiscal 2026</t>
  </si>
  <si>
    <t>En términos del artículo  37, fracción  II del Decreto de Presupuesto de Egresos de la Federación para el Ejercicio Fiscal 2026</t>
  </si>
  <si>
    <t>En términos del artículo  37, fracción I del Decreto de Presupuesto de Egresos de la Federación para el Ejercicio Fiscal 2026</t>
  </si>
  <si>
    <t>En términos del artículo  37, fracción III del Decreto de Presupuesto de Egresos de la Federación para el Ejercicio Fiscal 2026</t>
  </si>
  <si>
    <t>En términos del artículo 37, fracción IV del Decreto de Presupuesto de Egresos de la Federación para el Ejercicio Fiscal 2026</t>
  </si>
  <si>
    <t>Enero-Abril</t>
  </si>
  <si>
    <t>Enero-Mayo</t>
  </si>
  <si>
    <t>Enero-Junio</t>
  </si>
  <si>
    <t>Metas alcanzadas al período 
Enero-Junio</t>
  </si>
  <si>
    <t>Metas alcanzadas al período Enero-Junio</t>
  </si>
  <si>
    <t>Metas programadas Enero-Junio</t>
  </si>
  <si>
    <t>Metas alcanzadas
Enero-Junio</t>
  </si>
  <si>
    <t>Segundo Trimestre</t>
  </si>
  <si>
    <t>Abril</t>
  </si>
  <si>
    <t>Mayo</t>
  </si>
  <si>
    <t>Junio</t>
  </si>
  <si>
    <t>Trimestre: Segundo  trimestre 2026</t>
  </si>
  <si>
    <t>Subsecretaría de Educación Superior</t>
  </si>
  <si>
    <t>Dirección General de Universidades</t>
  </si>
  <si>
    <t>Tecnológicas y Politécnicas</t>
  </si>
  <si>
    <t>Seleccione</t>
  </si>
  <si>
    <t>Fecha:</t>
  </si>
  <si>
    <t>Informe correspondiente al Trimestre:</t>
  </si>
  <si>
    <t>Enero - Marzo</t>
  </si>
  <si>
    <t>Abril - Junio</t>
  </si>
  <si>
    <t>Julio - Septiembre</t>
  </si>
  <si>
    <t>En términos del artículo  37 del Decreto de Presupuesto de Egresos de la Federación para el Ejercicio Fiscal 2026</t>
  </si>
  <si>
    <t>Octubre - Diciembre</t>
  </si>
  <si>
    <t>Validó</t>
  </si>
  <si>
    <t>La información proporcionada y su veracidad es de la absoluta responsabilidad directa o indirecta como ejecutor del gasto del Organismo Descentralizado Estatal que reporta.</t>
  </si>
  <si>
    <t>Sello de la Universidad</t>
  </si>
  <si>
    <t>Enero - Junio</t>
  </si>
  <si>
    <t>Universidad Politécnica de Francisco I. Madero</t>
  </si>
  <si>
    <t>C.P.A. Homero Gómez Ramírez</t>
  </si>
  <si>
    <t>Secretario Administrativo</t>
  </si>
  <si>
    <t>Mtro. Javier Cabrera Filomeno</t>
  </si>
  <si>
    <t>Rector</t>
  </si>
  <si>
    <t>L.C. Esperanza Alamilla Reboreda</t>
  </si>
  <si>
    <t>Subdirectora de Recursos Financieros</t>
  </si>
  <si>
    <t>Primer Trimestre</t>
  </si>
  <si>
    <t>Acumulado
Enero-Marzo</t>
  </si>
  <si>
    <t>RECTOR</t>
  </si>
  <si>
    <t>Mandos Superiores y Medios</t>
  </si>
  <si>
    <t>Directiva</t>
  </si>
  <si>
    <t>Hidalgo</t>
  </si>
  <si>
    <t>SECRETARIO ACADEMICO</t>
  </si>
  <si>
    <t>SECRETARIO DE ADMINISTRACION</t>
  </si>
  <si>
    <t>ABOGADO GENERAL</t>
  </si>
  <si>
    <t>DIRECTOR DE AREA</t>
  </si>
  <si>
    <t>SUBDIRECTOR DE AREA</t>
  </si>
  <si>
    <t>JEFE DE DEPARTAMENTO</t>
  </si>
  <si>
    <t>ABOGADO ESCOLAR</t>
  </si>
  <si>
    <t>Administrativo y Secretarial</t>
  </si>
  <si>
    <t>Administrativa</t>
  </si>
  <si>
    <t>ENFEREMERA ESCOLAR</t>
  </si>
  <si>
    <t xml:space="preserve">COORDINADOR </t>
  </si>
  <si>
    <t xml:space="preserve">INGENIERO EN SISTEMAS </t>
  </si>
  <si>
    <t xml:space="preserve">ESPECIALISTA TECNICO </t>
  </si>
  <si>
    <t>JEFE DE OFICINA</t>
  </si>
  <si>
    <t>TECNICO BIBLIOTECARIO</t>
  </si>
  <si>
    <t>TECNICO EN CONTABILIDAD</t>
  </si>
  <si>
    <t>ANALISTA ADMINISTRATIVO</t>
  </si>
  <si>
    <t>TECNICO ESPECIALIZADO EN ELECTRÓNICA</t>
  </si>
  <si>
    <t>TECNICO ESPECIALIZADO EN MANTENIMIENTO</t>
  </si>
  <si>
    <t>ASISTENTE DE DESERVICIOS DE MANTENIMIENTO</t>
  </si>
  <si>
    <t>SECRETARIA DE SECRETARIO</t>
  </si>
  <si>
    <t>SECRETARIA DE DIRECTOR DE AREA</t>
  </si>
  <si>
    <t>PROFESOR TITULAR A</t>
  </si>
  <si>
    <t>Académico</t>
  </si>
  <si>
    <t>Docente</t>
  </si>
  <si>
    <t>PROFESOR TITULAR B</t>
  </si>
  <si>
    <t>PROFESOR TITULAR C</t>
  </si>
  <si>
    <t>PROFESOR POR ASIGNATURA "A"</t>
  </si>
  <si>
    <t>L.C. Lilibeth López Mejía</t>
  </si>
  <si>
    <t>C.P.A Homero Gómez Ramírez</t>
  </si>
  <si>
    <t>Mto. Javier Cabrera Filomeno</t>
  </si>
  <si>
    <t>UNIVERSIDAD POLITÉCNICA DE FRANCISCO I. MADERO</t>
  </si>
  <si>
    <t>Lic. Baldemar Lozano Torres</t>
  </si>
  <si>
    <t>Director de Planeación y Evaluación</t>
  </si>
  <si>
    <t>1. Estudiantes de Educación Superior en las Instituciones Públicas Formados</t>
  </si>
  <si>
    <t>2. Servicios de Extensión y Vinculación de Educación Superior Otorgados</t>
  </si>
  <si>
    <t>3. Investigación Científica, Tecnológica Y Educativa Realizada</t>
  </si>
  <si>
    <t>4. Instrumentos de Planeación y Evaluación Estratégica Implementados</t>
  </si>
  <si>
    <t>5. Programa de Gestión Administrativa de las Instituciones de Educación Superior Ejecutado</t>
  </si>
  <si>
    <t>UPFIM</t>
  </si>
  <si>
    <t>2024-2025</t>
  </si>
  <si>
    <t>ENE-ABRIL 2025/ING</t>
  </si>
  <si>
    <t>SUPERIOR</t>
  </si>
  <si>
    <t>ENE-ABRIL 2025/MAESTRIA</t>
  </si>
  <si>
    <t>MAYO-AGOSTO 2025/ING</t>
  </si>
  <si>
    <t>MAYO-AGOSTO 2025/MAESTRIA</t>
  </si>
  <si>
    <t>2025-2026</t>
  </si>
  <si>
    <t>SEP-DIC 2025/ ING</t>
  </si>
  <si>
    <t>SEP-DIC 2025/ MAESTRÍA</t>
  </si>
  <si>
    <t>OCT-DIC 2025/ ING</t>
  </si>
  <si>
    <t>OCT-DIC 2025/ MAESTRÍA</t>
  </si>
  <si>
    <t>MAYO-AGOSTO 2026/ING</t>
  </si>
  <si>
    <t>MAYO-AGOSTO 2026/MAESTRIA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</si>
</sst>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#,##0.00_ ;[Red]\-#,##0.00\ "/>
    <numFmt numFmtId="166" formatCode="General_)"/>
    <numFmt numFmtId="167" formatCode="#,##0.00_ ;\-#,##0.00\ "/>
    <numFmt numFmtId="168" formatCode="0.0"/>
  </numFmts>
  <fonts count="4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Montserrat"/>
    </font>
    <font>
      <b/>
      <sz val="10"/>
      <color indexed="9"/>
      <name val="Montserrat"/>
    </font>
    <font>
      <sz val="11"/>
      <name val="Montserrat"/>
    </font>
    <font>
      <b/>
      <sz val="14"/>
      <name val="Montserrat"/>
    </font>
    <font>
      <b/>
      <sz val="8.5"/>
      <color indexed="9"/>
      <name val="Montserrat"/>
    </font>
    <font>
      <sz val="8.5"/>
      <name val="Montserrat"/>
    </font>
    <font>
      <sz val="10"/>
      <name val="Montserrat"/>
    </font>
    <font>
      <b/>
      <sz val="9"/>
      <color indexed="9"/>
      <name val="Montserrat"/>
    </font>
    <font>
      <b/>
      <sz val="10"/>
      <name val="Montserrat"/>
    </font>
    <font>
      <b/>
      <sz val="12"/>
      <name val="Montserrat"/>
    </font>
    <font>
      <b/>
      <sz val="9"/>
      <name val="Montserrat"/>
    </font>
    <font>
      <sz val="9"/>
      <name val="Montserrat"/>
    </font>
    <font>
      <sz val="10"/>
      <color indexed="9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.5"/>
      <color indexed="9"/>
      <name val="Montserrat"/>
    </font>
    <font>
      <sz val="10.5"/>
      <name val="Arial"/>
      <family val="2"/>
    </font>
    <font>
      <b/>
      <sz val="10"/>
      <color theme="0"/>
      <name val="Arial"/>
      <family val="2"/>
    </font>
    <font>
      <b/>
      <sz val="9"/>
      <name val="Montserrat"/>
      <family val="3"/>
    </font>
    <font>
      <sz val="9"/>
      <name val="Montserrat"/>
      <family val="3"/>
    </font>
    <font>
      <sz val="11"/>
      <name val="Montserrat"/>
      <family val="3"/>
    </font>
    <font>
      <b/>
      <sz val="11"/>
      <color theme="1"/>
      <name val="Montserrat"/>
      <family val="3"/>
    </font>
    <font>
      <b/>
      <sz val="11"/>
      <color theme="0"/>
      <name val="Montserrat"/>
      <family val="3"/>
    </font>
    <font>
      <sz val="11"/>
      <color theme="0"/>
      <name val="Montserrat"/>
      <family val="3"/>
    </font>
    <font>
      <b/>
      <sz val="11"/>
      <color rgb="FF10312B"/>
      <name val="Montserrat"/>
      <family val="3"/>
    </font>
    <font>
      <b/>
      <sz val="12"/>
      <color theme="0"/>
      <name val="Montserrat"/>
      <family val="3"/>
    </font>
    <font>
      <b/>
      <sz val="11"/>
      <name val="Montserrat"/>
      <family val="3"/>
    </font>
    <font>
      <b/>
      <sz val="10"/>
      <color rgb="FF9F2241"/>
      <name val="Montserrat"/>
      <family val="3"/>
    </font>
    <font>
      <b/>
      <sz val="10"/>
      <name val="Montserrat"/>
      <family val="3"/>
    </font>
    <font>
      <b/>
      <sz val="10"/>
      <color theme="1"/>
      <name val="Montserrat"/>
      <family val="3"/>
    </font>
    <font>
      <sz val="10"/>
      <color theme="1"/>
      <name val="Montserrat"/>
      <family val="3"/>
    </font>
    <font>
      <sz val="10"/>
      <name val="Montserrat"/>
      <family val="3"/>
    </font>
    <font>
      <b/>
      <sz val="8"/>
      <color rgb="FF98989A"/>
      <name val="Montserrat"/>
      <family val="3"/>
    </font>
    <font>
      <sz val="10"/>
      <color theme="0" tint="-0.499984740745262"/>
      <name val="Montserrat"/>
      <family val="3"/>
    </font>
    <font>
      <b/>
      <sz val="14"/>
      <name val="Montserrat"/>
      <family val="3"/>
    </font>
    <font>
      <b/>
      <sz val="10"/>
      <color theme="0"/>
      <name val="Montserrat"/>
      <family val="3"/>
    </font>
    <font>
      <b/>
      <sz val="8.5"/>
      <color indexed="9"/>
      <name val="Montserrat"/>
      <family val="3"/>
    </font>
    <font>
      <sz val="10"/>
      <color theme="0"/>
      <name val="Montserrat"/>
      <family val="3"/>
    </font>
    <font>
      <b/>
      <sz val="10.5"/>
      <color indexed="9"/>
      <name val="Montserrat"/>
      <family val="3"/>
    </font>
    <font>
      <sz val="8.5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>
      <alignment wrapText="1"/>
    </xf>
    <xf numFmtId="43" fontId="3" fillId="0" borderId="0" applyFont="0" applyFill="0" applyBorder="0" applyAlignment="0" applyProtection="0"/>
    <xf numFmtId="0" fontId="2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0" fillId="0" borderId="1" xfId="0" applyBorder="1"/>
    <xf numFmtId="0" fontId="10" fillId="3" borderId="0" xfId="0" quotePrefix="1" applyFont="1" applyFill="1" applyAlignment="1">
      <alignment horizontal="center" vertical="center"/>
    </xf>
    <xf numFmtId="0" fontId="0" fillId="0" borderId="0" xfId="0" applyProtection="1">
      <protection locked="0"/>
    </xf>
    <xf numFmtId="0" fontId="19" fillId="0" borderId="0" xfId="4" applyFont="1" applyAlignment="1">
      <alignment vertical="center"/>
    </xf>
    <xf numFmtId="0" fontId="3" fillId="0" borderId="0" xfId="4"/>
    <xf numFmtId="10" fontId="23" fillId="0" borderId="2" xfId="4" applyNumberFormat="1" applyFont="1" applyBorder="1" applyAlignment="1" applyProtection="1">
      <alignment horizontal="center" vertical="center" wrapText="1"/>
      <protection locked="0"/>
    </xf>
    <xf numFmtId="3" fontId="23" fillId="0" borderId="2" xfId="4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6" fillId="0" borderId="2" xfId="0" applyFont="1" applyBorder="1" applyAlignment="1" applyProtection="1">
      <alignment vertical="center" wrapText="1"/>
      <protection locked="0"/>
    </xf>
    <xf numFmtId="166" fontId="17" fillId="0" borderId="2" xfId="0" applyNumberFormat="1" applyFont="1" applyBorder="1" applyAlignment="1" applyProtection="1">
      <alignment horizontal="left"/>
      <protection locked="0"/>
    </xf>
    <xf numFmtId="166" fontId="17" fillId="0" borderId="8" xfId="0" applyNumberFormat="1" applyFont="1" applyBorder="1" applyAlignment="1" applyProtection="1">
      <alignment horizontal="left"/>
      <protection locked="0"/>
    </xf>
    <xf numFmtId="0" fontId="17" fillId="0" borderId="2" xfId="0" applyFont="1" applyBorder="1" applyProtection="1">
      <protection locked="0"/>
    </xf>
    <xf numFmtId="0" fontId="16" fillId="0" borderId="8" xfId="0" applyFont="1" applyBorder="1" applyProtection="1">
      <protection locked="0"/>
    </xf>
    <xf numFmtId="4" fontId="17" fillId="0" borderId="2" xfId="0" applyNumberFormat="1" applyFont="1" applyBorder="1" applyAlignment="1" applyProtection="1">
      <alignment horizontal="right"/>
      <protection locked="0"/>
    </xf>
    <xf numFmtId="0" fontId="17" fillId="0" borderId="2" xfId="0" applyFont="1" applyBorder="1" applyAlignment="1" applyProtection="1">
      <alignment horizontal="center" vertical="top"/>
      <protection locked="0"/>
    </xf>
    <xf numFmtId="43" fontId="17" fillId="0" borderId="2" xfId="0" applyNumberFormat="1" applyFont="1" applyBorder="1" applyProtection="1">
      <protection locked="0"/>
    </xf>
    <xf numFmtId="166" fontId="17" fillId="0" borderId="2" xfId="0" applyNumberFormat="1" applyFont="1" applyBorder="1" applyProtection="1">
      <protection locked="0"/>
    </xf>
    <xf numFmtId="0" fontId="17" fillId="0" borderId="8" xfId="0" applyFont="1" applyBorder="1" applyProtection="1">
      <protection locked="0"/>
    </xf>
    <xf numFmtId="43" fontId="16" fillId="0" borderId="2" xfId="0" applyNumberFormat="1" applyFont="1" applyBorder="1" applyProtection="1">
      <protection locked="0"/>
    </xf>
    <xf numFmtId="164" fontId="0" fillId="0" borderId="0" xfId="0" applyNumberFormat="1" applyProtection="1">
      <protection locked="0"/>
    </xf>
    <xf numFmtId="43" fontId="21" fillId="0" borderId="0" xfId="0" applyNumberFormat="1" applyFont="1" applyProtection="1">
      <protection locked="0"/>
    </xf>
    <xf numFmtId="3" fontId="17" fillId="0" borderId="2" xfId="0" applyNumberFormat="1" applyFont="1" applyBorder="1" applyProtection="1">
      <protection locked="0"/>
    </xf>
    <xf numFmtId="0" fontId="17" fillId="0" borderId="8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left"/>
      <protection locked="0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1" fillId="0" borderId="0" xfId="0" applyFont="1"/>
    <xf numFmtId="0" fontId="22" fillId="0" borderId="0" xfId="0" applyFont="1"/>
    <xf numFmtId="0" fontId="8" fillId="0" borderId="0" xfId="0" applyFont="1" applyAlignment="1">
      <alignment horizontal="left" vertical="center" wrapText="1"/>
    </xf>
    <xf numFmtId="0" fontId="12" fillId="0" borderId="0" xfId="0" applyFont="1"/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4" fillId="3" borderId="0" xfId="0" applyFont="1" applyFill="1" applyAlignment="1">
      <alignment horizontal="center"/>
    </xf>
    <xf numFmtId="0" fontId="12" fillId="3" borderId="0" xfId="0" applyFont="1" applyFill="1"/>
    <xf numFmtId="0" fontId="7" fillId="3" borderId="0" xfId="0" quotePrefix="1" applyFont="1" applyFill="1" applyAlignment="1">
      <alignment horizontal="center" vertical="center" wrapText="1"/>
    </xf>
    <xf numFmtId="165" fontId="12" fillId="0" borderId="9" xfId="0" applyNumberFormat="1" applyFont="1" applyBorder="1" applyAlignment="1" applyProtection="1">
      <alignment vertical="center"/>
      <protection locked="0"/>
    </xf>
    <xf numFmtId="165" fontId="12" fillId="0" borderId="10" xfId="0" applyNumberFormat="1" applyFont="1" applyBorder="1" applyAlignment="1" applyProtection="1">
      <alignment vertical="center"/>
      <protection locked="0"/>
    </xf>
    <xf numFmtId="0" fontId="12" fillId="0" borderId="9" xfId="0" applyFont="1" applyBorder="1" applyProtection="1">
      <protection locked="0"/>
    </xf>
    <xf numFmtId="165" fontId="12" fillId="0" borderId="9" xfId="0" applyNumberFormat="1" applyFont="1" applyBorder="1" applyProtection="1">
      <protection locked="0"/>
    </xf>
    <xf numFmtId="165" fontId="12" fillId="0" borderId="10" xfId="0" applyNumberFormat="1" applyFont="1" applyBorder="1" applyProtection="1">
      <protection locked="0"/>
    </xf>
    <xf numFmtId="165" fontId="12" fillId="0" borderId="9" xfId="0" applyNumberFormat="1" applyFont="1" applyBorder="1" applyAlignment="1" applyProtection="1">
      <alignment horizontal="right"/>
      <protection locked="0"/>
    </xf>
    <xf numFmtId="165" fontId="0" fillId="0" borderId="9" xfId="0" applyNumberFormat="1" applyBorder="1" applyProtection="1">
      <protection locked="0"/>
    </xf>
    <xf numFmtId="165" fontId="0" fillId="0" borderId="10" xfId="0" applyNumberFormat="1" applyBorder="1" applyProtection="1">
      <protection locked="0"/>
    </xf>
    <xf numFmtId="0" fontId="0" fillId="0" borderId="9" xfId="0" applyBorder="1" applyProtection="1">
      <protection locked="0"/>
    </xf>
    <xf numFmtId="4" fontId="0" fillId="0" borderId="9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5" fillId="0" borderId="9" xfId="0" applyFont="1" applyBorder="1" applyAlignment="1" applyProtection="1">
      <alignment horizontal="justify"/>
      <protection locked="0"/>
    </xf>
    <xf numFmtId="0" fontId="5" fillId="0" borderId="10" xfId="0" applyFont="1" applyBorder="1" applyAlignment="1" applyProtection="1">
      <alignment horizontal="justify"/>
      <protection locked="0"/>
    </xf>
    <xf numFmtId="0" fontId="0" fillId="0" borderId="1" xfId="0" applyBorder="1" applyProtection="1">
      <protection locked="0"/>
    </xf>
    <xf numFmtId="4" fontId="12" fillId="0" borderId="0" xfId="0" applyNumberFormat="1" applyFont="1"/>
    <xf numFmtId="0" fontId="7" fillId="3" borderId="0" xfId="0" applyFont="1" applyFill="1"/>
    <xf numFmtId="0" fontId="13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5" fillId="0" borderId="0" xfId="0" applyFont="1"/>
    <xf numFmtId="0" fontId="5" fillId="0" borderId="0" xfId="0" applyFont="1"/>
    <xf numFmtId="0" fontId="0" fillId="0" borderId="4" xfId="0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3" fontId="23" fillId="3" borderId="2" xfId="4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26" fillId="3" borderId="2" xfId="0" applyFont="1" applyFill="1" applyBorder="1" applyAlignment="1" applyProtection="1">
      <alignment horizontal="center"/>
      <protection locked="0"/>
    </xf>
    <xf numFmtId="4" fontId="26" fillId="3" borderId="2" xfId="0" applyNumberFormat="1" applyFont="1" applyFill="1" applyBorder="1" applyProtection="1">
      <protection locked="0"/>
    </xf>
    <xf numFmtId="0" fontId="26" fillId="3" borderId="0" xfId="0" applyFont="1" applyFill="1" applyAlignment="1" applyProtection="1">
      <alignment horizontal="center"/>
      <protection locked="0"/>
    </xf>
    <xf numFmtId="165" fontId="26" fillId="3" borderId="0" xfId="0" applyNumberFormat="1" applyFont="1" applyFill="1" applyProtection="1">
      <protection locked="0"/>
    </xf>
    <xf numFmtId="0" fontId="24" fillId="3" borderId="0" xfId="0" applyFont="1" applyFill="1" applyAlignment="1">
      <alignment vertical="center" wrapText="1"/>
    </xf>
    <xf numFmtId="0" fontId="24" fillId="3" borderId="0" xfId="0" quotePrefix="1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3" fontId="1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11" fillId="2" borderId="16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3" fontId="11" fillId="2" borderId="0" xfId="0" applyNumberFormat="1" applyFont="1" applyFill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18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3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9" xfId="0" applyFont="1" applyFill="1" applyBorder="1" applyAlignment="1" applyProtection="1">
      <alignment horizontal="center" vertical="center" wrapText="1"/>
      <protection locked="0"/>
    </xf>
    <xf numFmtId="0" fontId="16" fillId="2" borderId="16" xfId="0" applyFont="1" applyFill="1" applyBorder="1" applyAlignment="1" applyProtection="1">
      <alignment horizontal="left" vertical="center"/>
      <protection locked="0"/>
    </xf>
    <xf numFmtId="0" fontId="0" fillId="2" borderId="0" xfId="0" applyFill="1" applyAlignment="1">
      <alignment vertical="center"/>
    </xf>
    <xf numFmtId="0" fontId="12" fillId="0" borderId="9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8" fillId="0" borderId="2" xfId="0" applyFont="1" applyBorder="1" applyProtection="1">
      <protection locked="0"/>
    </xf>
    <xf numFmtId="1" fontId="17" fillId="0" borderId="2" xfId="0" applyNumberFormat="1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 vertical="top"/>
      <protection locked="0"/>
    </xf>
    <xf numFmtId="167" fontId="17" fillId="0" borderId="2" xfId="0" applyNumberFormat="1" applyFont="1" applyBorder="1" applyProtection="1">
      <protection locked="0"/>
    </xf>
    <xf numFmtId="0" fontId="17" fillId="0" borderId="2" xfId="0" applyFont="1" applyBorder="1" applyAlignment="1" applyProtection="1">
      <alignment horizontal="center"/>
      <protection locked="0"/>
    </xf>
    <xf numFmtId="166" fontId="28" fillId="0" borderId="2" xfId="0" applyNumberFormat="1" applyFont="1" applyBorder="1" applyAlignment="1" applyProtection="1">
      <alignment horizontal="left"/>
      <protection locked="0"/>
    </xf>
    <xf numFmtId="0" fontId="17" fillId="2" borderId="2" xfId="0" applyFont="1" applyFill="1" applyBorder="1" applyAlignment="1" applyProtection="1">
      <alignment horizontal="center"/>
      <protection locked="0"/>
    </xf>
    <xf numFmtId="2" fontId="17" fillId="0" borderId="2" xfId="0" applyNumberFormat="1" applyFont="1" applyBorder="1" applyAlignment="1" applyProtection="1">
      <alignment horizontal="center"/>
      <protection locked="0"/>
    </xf>
    <xf numFmtId="168" fontId="17" fillId="0" borderId="2" xfId="0" applyNumberFormat="1" applyFont="1" applyBorder="1" applyAlignment="1" applyProtection="1">
      <alignment horizontal="center"/>
      <protection locked="0"/>
    </xf>
    <xf numFmtId="3" fontId="17" fillId="0" borderId="2" xfId="0" applyNumberFormat="1" applyFont="1" applyBorder="1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0" fontId="29" fillId="2" borderId="0" xfId="0" applyFont="1" applyFill="1" applyAlignment="1">
      <alignment vertical="center" wrapText="1"/>
    </xf>
    <xf numFmtId="0" fontId="30" fillId="2" borderId="0" xfId="0" applyFont="1" applyFill="1" applyAlignment="1">
      <alignment horizontal="right" vertical="center"/>
    </xf>
    <xf numFmtId="0" fontId="29" fillId="2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2" borderId="0" xfId="0" applyFont="1" applyFill="1" applyAlignment="1">
      <alignment horizontal="center" vertical="center"/>
    </xf>
    <xf numFmtId="0" fontId="35" fillId="2" borderId="0" xfId="0" applyFont="1" applyFill="1" applyAlignment="1">
      <alignment vertical="center" wrapText="1"/>
    </xf>
    <xf numFmtId="0" fontId="35" fillId="0" borderId="0" xfId="0" applyFont="1" applyAlignment="1">
      <alignment vertical="center" wrapText="1"/>
    </xf>
    <xf numFmtId="0" fontId="37" fillId="2" borderId="0" xfId="0" applyFont="1" applyFill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45" fillId="3" borderId="0" xfId="0" applyFont="1" applyFill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5" fillId="3" borderId="0" xfId="0" applyFont="1" applyFill="1" applyAlignment="1">
      <alignment horizontal="center" vertical="center"/>
    </xf>
    <xf numFmtId="0" fontId="45" fillId="3" borderId="0" xfId="0" quotePrefix="1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3" borderId="0" xfId="0" quotePrefix="1" applyFont="1" applyFill="1" applyAlignment="1">
      <alignment horizontal="center" vertical="center" wrapText="1"/>
    </xf>
    <xf numFmtId="0" fontId="40" fillId="0" borderId="12" xfId="0" applyFont="1" applyBorder="1" applyAlignment="1" applyProtection="1">
      <alignment vertical="center" wrapText="1"/>
      <protection locked="0"/>
    </xf>
    <xf numFmtId="0" fontId="28" fillId="0" borderId="12" xfId="0" applyFont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vertical="center"/>
      <protection locked="0"/>
    </xf>
    <xf numFmtId="4" fontId="40" fillId="0" borderId="2" xfId="0" applyNumberFormat="1" applyFont="1" applyBorder="1" applyAlignment="1" applyProtection="1">
      <alignment horizontal="right" vertical="center"/>
      <protection locked="0"/>
    </xf>
    <xf numFmtId="0" fontId="28" fillId="0" borderId="2" xfId="0" applyFont="1" applyBorder="1" applyAlignment="1" applyProtection="1">
      <alignment vertical="center" wrapText="1"/>
      <protection locked="0"/>
    </xf>
    <xf numFmtId="0" fontId="46" fillId="3" borderId="2" xfId="0" applyFont="1" applyFill="1" applyBorder="1" applyAlignment="1" applyProtection="1">
      <alignment vertical="center" wrapText="1"/>
      <protection locked="0"/>
    </xf>
    <xf numFmtId="0" fontId="44" fillId="3" borderId="11" xfId="0" applyFont="1" applyFill="1" applyBorder="1" applyAlignment="1" applyProtection="1">
      <alignment horizontal="center" vertical="center"/>
      <protection locked="0"/>
    </xf>
    <xf numFmtId="0" fontId="46" fillId="3" borderId="11" xfId="0" applyFont="1" applyFill="1" applyBorder="1" applyAlignment="1" applyProtection="1">
      <alignment vertical="center"/>
      <protection locked="0"/>
    </xf>
    <xf numFmtId="4" fontId="44" fillId="3" borderId="2" xfId="0" applyNumberFormat="1" applyFont="1" applyFill="1" applyBorder="1" applyAlignment="1" applyProtection="1">
      <alignment horizontal="right" vertical="center"/>
      <protection locked="0"/>
    </xf>
    <xf numFmtId="0" fontId="28" fillId="3" borderId="2" xfId="0" applyFont="1" applyFill="1" applyBorder="1" applyAlignment="1" applyProtection="1">
      <alignment vertical="center" wrapText="1"/>
      <protection locked="0"/>
    </xf>
    <xf numFmtId="3" fontId="23" fillId="3" borderId="2" xfId="7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8" fillId="2" borderId="2" xfId="0" applyFont="1" applyFill="1" applyBorder="1" applyAlignment="1" applyProtection="1">
      <alignment horizontal="center" vertical="center" wrapText="1"/>
      <protection locked="0"/>
    </xf>
    <xf numFmtId="3" fontId="4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8" fillId="2" borderId="2" xfId="0" applyFont="1" applyFill="1" applyBorder="1" applyAlignment="1" applyProtection="1">
      <alignment vertical="center" wrapText="1"/>
      <protection locked="0"/>
    </xf>
    <xf numFmtId="0" fontId="5" fillId="0" borderId="0" xfId="0" applyFont="1" applyProtection="1"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13" xfId="0" applyFont="1" applyBorder="1" applyAlignment="1" applyProtection="1">
      <alignment horizontal="center"/>
      <protection locked="0"/>
    </xf>
    <xf numFmtId="0" fontId="41" fillId="2" borderId="0" xfId="6" applyFont="1" applyFill="1" applyAlignment="1">
      <alignment horizontal="center" vertical="center" wrapText="1"/>
    </xf>
    <xf numFmtId="0" fontId="41" fillId="2" borderId="17" xfId="6" applyFont="1" applyFill="1" applyBorder="1" applyAlignment="1">
      <alignment horizontal="center" vertical="center" wrapText="1"/>
    </xf>
    <xf numFmtId="0" fontId="42" fillId="2" borderId="14" xfId="0" applyFont="1" applyFill="1" applyBorder="1" applyAlignment="1">
      <alignment horizontal="center" vertical="top"/>
    </xf>
    <xf numFmtId="0" fontId="42" fillId="2" borderId="13" xfId="0" applyFont="1" applyFill="1" applyBorder="1" applyAlignment="1">
      <alignment horizontal="center" vertical="top"/>
    </xf>
    <xf numFmtId="0" fontId="42" fillId="2" borderId="15" xfId="0" applyFont="1" applyFill="1" applyBorder="1" applyAlignment="1">
      <alignment horizontal="center" vertical="top"/>
    </xf>
    <xf numFmtId="0" fontId="42" fillId="2" borderId="16" xfId="0" applyFont="1" applyFill="1" applyBorder="1" applyAlignment="1">
      <alignment horizontal="center" vertical="top"/>
    </xf>
    <xf numFmtId="0" fontId="42" fillId="2" borderId="0" xfId="0" applyFont="1" applyFill="1" applyAlignment="1">
      <alignment horizontal="center" vertical="top"/>
    </xf>
    <xf numFmtId="0" fontId="42" fillId="2" borderId="17" xfId="0" applyFont="1" applyFill="1" applyBorder="1" applyAlignment="1">
      <alignment horizontal="center" vertical="top"/>
    </xf>
    <xf numFmtId="0" fontId="42" fillId="2" borderId="18" xfId="0" applyFont="1" applyFill="1" applyBorder="1" applyAlignment="1">
      <alignment horizontal="center" vertical="top"/>
    </xf>
    <xf numFmtId="0" fontId="42" fillId="2" borderId="4" xfId="0" applyFont="1" applyFill="1" applyBorder="1" applyAlignment="1">
      <alignment horizontal="center" vertical="top"/>
    </xf>
    <xf numFmtId="0" fontId="42" fillId="2" borderId="19" xfId="0" applyFont="1" applyFill="1" applyBorder="1" applyAlignment="1">
      <alignment horizontal="center" vertical="top"/>
    </xf>
    <xf numFmtId="0" fontId="38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1" fillId="3" borderId="0" xfId="0" applyFont="1" applyFill="1" applyAlignment="1">
      <alignment horizontal="center" vertical="center"/>
    </xf>
    <xf numFmtId="14" fontId="31" fillId="3" borderId="0" xfId="0" applyNumberFormat="1" applyFont="1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3" fillId="0" borderId="0" xfId="0" applyFont="1" applyAlignment="1">
      <alignment horizontal="center" vertical="top"/>
    </xf>
    <xf numFmtId="0" fontId="44" fillId="3" borderId="0" xfId="0" applyFont="1" applyFill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0" fontId="44" fillId="3" borderId="7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5" fillId="0" borderId="4" xfId="0" applyFont="1" applyBorder="1" applyAlignment="1" applyProtection="1">
      <alignment horizontal="center"/>
      <protection locked="0"/>
    </xf>
    <xf numFmtId="0" fontId="27" fillId="0" borderId="22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justify" wrapText="1"/>
    </xf>
    <xf numFmtId="0" fontId="6" fillId="0" borderId="0" xfId="0" quotePrefix="1" applyFont="1" applyAlignment="1">
      <alignment horizontal="left" wrapText="1"/>
    </xf>
    <xf numFmtId="0" fontId="6" fillId="0" borderId="0" xfId="0" applyFont="1" applyAlignment="1">
      <alignment horizontal="justify"/>
    </xf>
    <xf numFmtId="0" fontId="13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/>
    </xf>
    <xf numFmtId="0" fontId="47" fillId="3" borderId="0" xfId="0" applyFont="1" applyFill="1" applyAlignment="1">
      <alignment horizontal="center" vertical="center" wrapText="1"/>
    </xf>
  </cellXfs>
  <cellStyles count="8">
    <cellStyle name="Custom - Modelo8" xfId="1" xr:uid="{00000000-0005-0000-0000-000000000000}"/>
    <cellStyle name="Millares 3" xfId="2" xr:uid="{00000000-0005-0000-0000-000001000000}"/>
    <cellStyle name="Normal" xfId="0" builtinId="0"/>
    <cellStyle name="Normal 2 2 2" xfId="5" xr:uid="{98777FAD-A1AF-4E06-8982-1BEFD876A575}"/>
    <cellStyle name="Normal 2 2 2 2" xfId="6" xr:uid="{93639F1F-6123-4D8D-B5EF-67B176FD89DB}"/>
    <cellStyle name="Normal 3" xfId="3" xr:uid="{00000000-0005-0000-0000-000003000000}"/>
    <cellStyle name="Normal 4" xfId="4" xr:uid="{00000000-0005-0000-0000-000004000000}"/>
    <cellStyle name="Porcentaje 2" xfId="7" xr:uid="{77921E7E-D19E-4B30-8BE2-BE072F947C73}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2</xdr:col>
      <xdr:colOff>765308</xdr:colOff>
      <xdr:row>2</xdr:row>
      <xdr:rowOff>209550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E71E59-508F-497E-A4C1-369CD70BED87}"/>
            </a:ext>
          </a:extLst>
        </xdr:cNvPr>
        <xdr:cNvGrpSpPr/>
      </xdr:nvGrpSpPr>
      <xdr:grpSpPr>
        <a:xfrm>
          <a:off x="104775" y="114300"/>
          <a:ext cx="3165608" cy="5524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70614E70-0270-0D9A-068F-CD8AC7A7AC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C48CB5A1-BFA2-495E-5C29-342B00022C1D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A4CDA8D6-8156-A458-F352-040973C72D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57150</xdr:colOff>
      <xdr:row>13</xdr:row>
      <xdr:rowOff>666750</xdr:rowOff>
    </xdr:from>
    <xdr:to>
      <xdr:col>2</xdr:col>
      <xdr:colOff>180975</xdr:colOff>
      <xdr:row>13</xdr:row>
      <xdr:rowOff>666750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C603429-3EB4-4D08-9DFA-9E87C377A927}"/>
            </a:ext>
          </a:extLst>
        </xdr:cNvPr>
        <xdr:cNvCxnSpPr/>
      </xdr:nvCxnSpPr>
      <xdr:spPr>
        <a:xfrm>
          <a:off x="57150" y="5019675"/>
          <a:ext cx="2628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14</xdr:row>
      <xdr:rowOff>0</xdr:rowOff>
    </xdr:from>
    <xdr:to>
      <xdr:col>4</xdr:col>
      <xdr:colOff>904875</xdr:colOff>
      <xdr:row>14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2EAD677F-7013-488D-9298-F8D82BBBA868}"/>
            </a:ext>
          </a:extLst>
        </xdr:cNvPr>
        <xdr:cNvCxnSpPr/>
      </xdr:nvCxnSpPr>
      <xdr:spPr>
        <a:xfrm>
          <a:off x="2857500" y="5038725"/>
          <a:ext cx="2628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14</xdr:row>
      <xdr:rowOff>0</xdr:rowOff>
    </xdr:from>
    <xdr:to>
      <xdr:col>7</xdr:col>
      <xdr:colOff>857250</xdr:colOff>
      <xdr:row>14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B1B3AB2A-1C18-4D9D-B497-7B35256B8338}"/>
            </a:ext>
          </a:extLst>
        </xdr:cNvPr>
        <xdr:cNvCxnSpPr/>
      </xdr:nvCxnSpPr>
      <xdr:spPr>
        <a:xfrm>
          <a:off x="5924550" y="5038725"/>
          <a:ext cx="2628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34</xdr:row>
      <xdr:rowOff>123825</xdr:rowOff>
    </xdr:from>
    <xdr:to>
      <xdr:col>7</xdr:col>
      <xdr:colOff>647700</xdr:colOff>
      <xdr:row>34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C39C31E-C63B-411E-A95D-9740010406EF}"/>
            </a:ext>
          </a:extLst>
        </xdr:cNvPr>
        <xdr:cNvCxnSpPr/>
      </xdr:nvCxnSpPr>
      <xdr:spPr>
        <a:xfrm>
          <a:off x="6115050" y="8677275"/>
          <a:ext cx="3676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1181100</xdr:colOff>
      <xdr:row>34</xdr:row>
      <xdr:rowOff>142875</xdr:rowOff>
    </xdr:from>
    <xdr:to>
      <xdr:col>1</xdr:col>
      <xdr:colOff>2914650</xdr:colOff>
      <xdr:row>34</xdr:row>
      <xdr:rowOff>142875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B6C5146-A940-4D09-BBDA-CA2402CDDF6B}"/>
            </a:ext>
          </a:extLst>
        </xdr:cNvPr>
        <xdr:cNvCxnSpPr/>
      </xdr:nvCxnSpPr>
      <xdr:spPr>
        <a:xfrm>
          <a:off x="1181100" y="8696325"/>
          <a:ext cx="3676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1600200</xdr:colOff>
      <xdr:row>34</xdr:row>
      <xdr:rowOff>142875</xdr:rowOff>
    </xdr:from>
    <xdr:to>
      <xdr:col>10</xdr:col>
      <xdr:colOff>752475</xdr:colOff>
      <xdr:row>34</xdr:row>
      <xdr:rowOff>142875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3DAA721-33D5-49A5-90ED-0F8EB2C3FCA8}"/>
            </a:ext>
          </a:extLst>
        </xdr:cNvPr>
        <xdr:cNvCxnSpPr/>
      </xdr:nvCxnSpPr>
      <xdr:spPr>
        <a:xfrm>
          <a:off x="10744200" y="8696325"/>
          <a:ext cx="3676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29</xdr:row>
      <xdr:rowOff>0</xdr:rowOff>
    </xdr:from>
    <xdr:to>
      <xdr:col>1</xdr:col>
      <xdr:colOff>1676400</xdr:colOff>
      <xdr:row>29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B1D13B76-A7AC-4474-9EB1-82ADF2FB253E}"/>
            </a:ext>
          </a:extLst>
        </xdr:cNvPr>
        <xdr:cNvCxnSpPr/>
      </xdr:nvCxnSpPr>
      <xdr:spPr>
        <a:xfrm>
          <a:off x="466725" y="8077200"/>
          <a:ext cx="31337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29</xdr:row>
      <xdr:rowOff>0</xdr:rowOff>
    </xdr:from>
    <xdr:to>
      <xdr:col>3</xdr:col>
      <xdr:colOff>1647825</xdr:colOff>
      <xdr:row>29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383498D-94E2-49CD-BC7F-6012DB489A48}"/>
            </a:ext>
          </a:extLst>
        </xdr:cNvPr>
        <xdr:cNvCxnSpPr/>
      </xdr:nvCxnSpPr>
      <xdr:spPr>
        <a:xfrm>
          <a:off x="4286250" y="8077200"/>
          <a:ext cx="31337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390525</xdr:colOff>
      <xdr:row>29</xdr:row>
      <xdr:rowOff>0</xdr:rowOff>
    </xdr:from>
    <xdr:to>
      <xdr:col>5</xdr:col>
      <xdr:colOff>1476375</xdr:colOff>
      <xdr:row>29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8CC644A-837D-4AC9-B63E-9C040B70FBED}"/>
            </a:ext>
          </a:extLst>
        </xdr:cNvPr>
        <xdr:cNvCxnSpPr/>
      </xdr:nvCxnSpPr>
      <xdr:spPr>
        <a:xfrm>
          <a:off x="8086725" y="8077200"/>
          <a:ext cx="31337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TIUTyP/Art.%2037-2026/2do.%20Trimestre%202026%20Art.%2037/Formato_art_37_PEF_2026_2do_trim%20(FINAL).xlsx" TargetMode="External"/><Relationship Id="rId2" Type="http://schemas.openxmlformats.org/officeDocument/2006/relationships/externalLinkPath" Target="file:///D:\Documentos\2026\TIUTyP\Art.%2037-2026\2do.%20Trimestre%202026%20Art.%2037\Formato_art_37_PEF_2026_2do_trim%20(FINAL).xlsx" TargetMode="External"/><Relationship Id="rId1" Type="http://schemas.openxmlformats.org/officeDocument/2006/relationships/externalLinkPath" Target="/Documentos/2026/TIUTyP/Art.%2037-2026/2do.%20Trimestre%202026%20Art.%2037/Formato_art_37_PEF_2026_2do_trim%20(FIN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rátula"/>
      <sheetName val="Frac II (T1)"/>
      <sheetName val="Frac II (T2)"/>
    </sheetNames>
    <sheetDataSet>
      <sheetData sheetId="0" refreshError="1"/>
      <sheetData sheetId="1">
        <row r="12">
          <cell r="U12">
            <v>105233.35864590001</v>
          </cell>
        </row>
        <row r="13">
          <cell r="U13">
            <v>85043.863026599996</v>
          </cell>
        </row>
        <row r="14">
          <cell r="U14">
            <v>84925.236166379997</v>
          </cell>
        </row>
        <row r="15">
          <cell r="U15">
            <v>50069.317161389998</v>
          </cell>
        </row>
        <row r="16">
          <cell r="U16">
            <v>139588.96233275998</v>
          </cell>
        </row>
        <row r="17">
          <cell r="U17">
            <v>700970.44025945989</v>
          </cell>
        </row>
        <row r="18">
          <cell r="U18">
            <v>525652.40233662003</v>
          </cell>
        </row>
        <row r="19">
          <cell r="U19">
            <v>28615.748030249997</v>
          </cell>
        </row>
        <row r="20">
          <cell r="U20">
            <v>28615.748030249997</v>
          </cell>
        </row>
        <row r="21">
          <cell r="U21">
            <v>491153.06848399993</v>
          </cell>
        </row>
        <row r="22">
          <cell r="U22">
            <v>230826.4782933</v>
          </cell>
        </row>
        <row r="23">
          <cell r="U23">
            <v>62041.446669149998</v>
          </cell>
        </row>
        <row r="24">
          <cell r="U24">
            <v>187292.03886591003</v>
          </cell>
        </row>
        <row r="25">
          <cell r="U25">
            <v>83949.419728500012</v>
          </cell>
        </row>
        <row r="26">
          <cell r="U26">
            <v>67159.535782799998</v>
          </cell>
        </row>
        <row r="28">
          <cell r="U28">
            <v>16789.883945699999</v>
          </cell>
        </row>
        <row r="29">
          <cell r="U29">
            <v>134319.0715656</v>
          </cell>
        </row>
        <row r="30">
          <cell r="U30">
            <v>83949.419728500012</v>
          </cell>
        </row>
        <row r="31">
          <cell r="U31">
            <v>16789.883945699999</v>
          </cell>
        </row>
        <row r="32">
          <cell r="U32">
            <v>16789.883945699999</v>
          </cell>
        </row>
        <row r="33">
          <cell r="U33">
            <v>752140.99600224011</v>
          </cell>
        </row>
        <row r="34">
          <cell r="U34">
            <v>770486.18788721994</v>
          </cell>
        </row>
        <row r="35">
          <cell r="U35">
            <v>63962.02826295</v>
          </cell>
        </row>
        <row r="36">
          <cell r="U36">
            <v>2661640.4409031202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1040-D1E6-49F5-ABD4-065859EC1791}">
  <dimension ref="A1:K37"/>
  <sheetViews>
    <sheetView view="pageBreakPreview" zoomScaleNormal="100" zoomScaleSheetLayoutView="100" workbookViewId="0">
      <selection activeCell="G7" sqref="G7:H7"/>
    </sheetView>
  </sheetViews>
  <sheetFormatPr baseColWidth="10" defaultColWidth="0" defaultRowHeight="18" customHeight="1" zeroHeight="1" x14ac:dyDescent="0.2"/>
  <cols>
    <col min="1" max="1" width="19.28515625" style="114" customWidth="1"/>
    <col min="2" max="2" width="18.28515625" style="114" customWidth="1"/>
    <col min="3" max="8" width="15.5703125" style="114" customWidth="1"/>
    <col min="9" max="9" width="2.7109375" style="114" customWidth="1"/>
    <col min="10" max="10" width="20.28515625" style="114" hidden="1" customWidth="1"/>
    <col min="11" max="11" width="0" style="114" hidden="1" customWidth="1"/>
    <col min="12" max="16384" width="11.5703125" style="114" hidden="1"/>
  </cols>
  <sheetData>
    <row r="1" spans="1:11" x14ac:dyDescent="0.2">
      <c r="A1" s="111"/>
      <c r="B1" s="111"/>
      <c r="C1" s="111"/>
      <c r="D1" s="111"/>
      <c r="E1" s="111"/>
      <c r="F1" s="111"/>
      <c r="G1" s="111"/>
      <c r="H1" s="112" t="s">
        <v>62</v>
      </c>
      <c r="I1" s="113"/>
    </row>
    <row r="2" spans="1:11" x14ac:dyDescent="0.2">
      <c r="A2" s="111"/>
      <c r="B2" s="111"/>
      <c r="C2" s="111"/>
      <c r="D2" s="111"/>
      <c r="E2" s="111"/>
      <c r="F2" s="111"/>
      <c r="G2" s="111"/>
      <c r="H2" s="112" t="s">
        <v>63</v>
      </c>
      <c r="I2" s="113"/>
    </row>
    <row r="3" spans="1:11" x14ac:dyDescent="0.2">
      <c r="A3" s="111"/>
      <c r="B3" s="111"/>
      <c r="C3" s="111"/>
      <c r="D3" s="111"/>
      <c r="E3" s="111"/>
      <c r="F3" s="111"/>
      <c r="G3" s="111"/>
      <c r="H3" s="112" t="s">
        <v>64</v>
      </c>
      <c r="I3" s="113"/>
    </row>
    <row r="4" spans="1:11" x14ac:dyDescent="0.2">
      <c r="A4" s="113"/>
      <c r="B4" s="113"/>
      <c r="C4" s="113"/>
      <c r="D4" s="113"/>
      <c r="E4" s="113"/>
      <c r="F4" s="113"/>
      <c r="G4" s="113"/>
      <c r="H4" s="113"/>
      <c r="I4" s="113"/>
    </row>
    <row r="5" spans="1:11" ht="33.6" customHeight="1" x14ac:dyDescent="0.2">
      <c r="A5" s="170" t="s">
        <v>121</v>
      </c>
      <c r="B5" s="170"/>
      <c r="C5" s="170"/>
      <c r="D5" s="170"/>
      <c r="E5" s="170"/>
      <c r="F5" s="170"/>
      <c r="G5" s="170"/>
      <c r="H5" s="170"/>
      <c r="I5" s="113"/>
    </row>
    <row r="6" spans="1:11" x14ac:dyDescent="0.2">
      <c r="A6" s="113"/>
      <c r="B6" s="113"/>
      <c r="C6" s="113"/>
      <c r="D6" s="113"/>
      <c r="E6" s="113"/>
      <c r="F6" s="113"/>
      <c r="G6" s="113"/>
      <c r="H6" s="113"/>
      <c r="I6" s="113"/>
      <c r="J6" s="115" t="s">
        <v>65</v>
      </c>
    </row>
    <row r="7" spans="1:11" ht="35.450000000000003" customHeight="1" x14ac:dyDescent="0.2">
      <c r="A7" s="116" t="s">
        <v>66</v>
      </c>
      <c r="B7" s="171">
        <v>46216</v>
      </c>
      <c r="C7" s="170"/>
      <c r="D7" s="172" t="s">
        <v>67</v>
      </c>
      <c r="E7" s="172"/>
      <c r="F7" s="172"/>
      <c r="G7" s="170" t="s">
        <v>76</v>
      </c>
      <c r="H7" s="170"/>
      <c r="I7" s="113"/>
      <c r="J7" s="115" t="s">
        <v>68</v>
      </c>
    </row>
    <row r="8" spans="1:11" x14ac:dyDescent="0.2">
      <c r="A8" s="113"/>
      <c r="B8" s="113"/>
      <c r="C8" s="113"/>
      <c r="D8" s="113"/>
      <c r="E8" s="113"/>
      <c r="F8" s="113"/>
      <c r="G8" s="113"/>
      <c r="H8" s="113"/>
      <c r="I8" s="113"/>
      <c r="J8" s="115"/>
    </row>
    <row r="9" spans="1:11" x14ac:dyDescent="0.2">
      <c r="A9" s="113"/>
      <c r="B9" s="113"/>
      <c r="C9" s="113"/>
      <c r="D9" s="113"/>
      <c r="E9" s="113"/>
      <c r="F9" s="113"/>
      <c r="G9" s="113"/>
      <c r="H9" s="113"/>
      <c r="I9" s="113"/>
      <c r="J9" s="115" t="s">
        <v>69</v>
      </c>
    </row>
    <row r="10" spans="1:11" ht="50.45" customHeight="1" x14ac:dyDescent="0.2">
      <c r="A10" s="173" t="s">
        <v>0</v>
      </c>
      <c r="B10" s="173"/>
      <c r="C10" s="173"/>
      <c r="D10" s="173"/>
      <c r="E10" s="173"/>
      <c r="F10" s="173"/>
      <c r="G10" s="173"/>
      <c r="H10" s="173"/>
      <c r="I10" s="117"/>
      <c r="J10" s="115" t="s">
        <v>70</v>
      </c>
      <c r="K10" s="118"/>
    </row>
    <row r="11" spans="1:11" ht="42.6" customHeight="1" x14ac:dyDescent="0.2">
      <c r="A11" s="169" t="s">
        <v>71</v>
      </c>
      <c r="B11" s="169"/>
      <c r="C11" s="169"/>
      <c r="D11" s="169"/>
      <c r="E11" s="169"/>
      <c r="F11" s="169"/>
      <c r="G11" s="169"/>
      <c r="H11" s="169"/>
      <c r="I11" s="113"/>
      <c r="J11" s="115" t="s">
        <v>72</v>
      </c>
    </row>
    <row r="12" spans="1:11" ht="38.450000000000003" customHeight="1" x14ac:dyDescent="0.2">
      <c r="A12" s="119"/>
      <c r="B12" s="119"/>
      <c r="C12" s="119"/>
      <c r="D12" s="119"/>
      <c r="E12" s="119"/>
      <c r="F12" s="119"/>
      <c r="G12" s="119"/>
      <c r="H12" s="119"/>
      <c r="I12" s="113"/>
      <c r="J12" s="115"/>
    </row>
    <row r="13" spans="1:11" x14ac:dyDescent="0.2">
      <c r="A13" s="166" t="s">
        <v>33</v>
      </c>
      <c r="B13" s="166"/>
      <c r="C13" s="166" t="s">
        <v>73</v>
      </c>
      <c r="D13" s="166"/>
      <c r="E13" s="166"/>
      <c r="F13" s="166" t="s">
        <v>35</v>
      </c>
      <c r="G13" s="166"/>
      <c r="H13" s="166"/>
      <c r="I13" s="113"/>
    </row>
    <row r="14" spans="1:11" ht="54" customHeight="1" x14ac:dyDescent="0.2">
      <c r="A14" s="167"/>
      <c r="B14" s="167"/>
      <c r="C14" s="167"/>
      <c r="D14" s="167"/>
      <c r="E14" s="95"/>
      <c r="F14" s="167"/>
      <c r="G14" s="167"/>
      <c r="H14" s="167"/>
      <c r="I14" s="113"/>
    </row>
    <row r="15" spans="1:11" x14ac:dyDescent="0.2">
      <c r="A15" s="166" t="s">
        <v>122</v>
      </c>
      <c r="B15" s="166"/>
      <c r="C15" s="166" t="s">
        <v>78</v>
      </c>
      <c r="D15" s="166"/>
      <c r="E15" s="166"/>
      <c r="F15" s="166" t="s">
        <v>80</v>
      </c>
      <c r="G15" s="166"/>
      <c r="H15" s="166"/>
      <c r="I15" s="113"/>
    </row>
    <row r="16" spans="1:11" x14ac:dyDescent="0.2">
      <c r="A16" s="167" t="s">
        <v>123</v>
      </c>
      <c r="B16" s="167"/>
      <c r="C16" s="168" t="s">
        <v>79</v>
      </c>
      <c r="D16" s="168"/>
      <c r="E16" s="168"/>
      <c r="F16" s="167" t="s">
        <v>81</v>
      </c>
      <c r="G16" s="167"/>
      <c r="H16" s="167"/>
      <c r="I16" s="113"/>
    </row>
    <row r="17" spans="1:9" x14ac:dyDescent="0.2">
      <c r="A17" s="155" t="s">
        <v>74</v>
      </c>
      <c r="B17" s="155"/>
      <c r="C17" s="155"/>
      <c r="D17" s="155"/>
      <c r="E17" s="156"/>
      <c r="F17" s="157" t="s">
        <v>75</v>
      </c>
      <c r="G17" s="158"/>
      <c r="H17" s="159"/>
      <c r="I17" s="113"/>
    </row>
    <row r="18" spans="1:9" x14ac:dyDescent="0.2">
      <c r="A18" s="155"/>
      <c r="B18" s="155"/>
      <c r="C18" s="155"/>
      <c r="D18" s="155"/>
      <c r="E18" s="156"/>
      <c r="F18" s="160"/>
      <c r="G18" s="161"/>
      <c r="H18" s="162"/>
      <c r="I18" s="113"/>
    </row>
    <row r="19" spans="1:9" x14ac:dyDescent="0.2">
      <c r="A19" s="155"/>
      <c r="B19" s="155"/>
      <c r="C19" s="155"/>
      <c r="D19" s="155"/>
      <c r="E19" s="156"/>
      <c r="F19" s="160"/>
      <c r="G19" s="161"/>
      <c r="H19" s="162"/>
      <c r="I19" s="113"/>
    </row>
    <row r="20" spans="1:9" x14ac:dyDescent="0.2">
      <c r="A20" s="155"/>
      <c r="B20" s="155"/>
      <c r="C20" s="155"/>
      <c r="D20" s="155"/>
      <c r="E20" s="156"/>
      <c r="F20" s="160"/>
      <c r="G20" s="161"/>
      <c r="H20" s="162"/>
      <c r="I20" s="113"/>
    </row>
    <row r="21" spans="1:9" ht="16.899999999999999" customHeight="1" x14ac:dyDescent="0.2">
      <c r="A21" s="155"/>
      <c r="B21" s="155"/>
      <c r="C21" s="155"/>
      <c r="D21" s="155"/>
      <c r="E21" s="156"/>
      <c r="F21" s="163"/>
      <c r="G21" s="164"/>
      <c r="H21" s="165"/>
      <c r="I21" s="113"/>
    </row>
    <row r="22" spans="1:9" hidden="1" x14ac:dyDescent="0.2">
      <c r="A22" s="113"/>
      <c r="B22" s="113"/>
      <c r="C22" s="113"/>
      <c r="D22" s="113"/>
      <c r="E22" s="113"/>
      <c r="F22" s="113"/>
      <c r="G22" s="113"/>
      <c r="H22" s="113"/>
      <c r="I22" s="113"/>
    </row>
    <row r="23" spans="1:9" hidden="1" x14ac:dyDescent="0.2">
      <c r="A23" s="113"/>
      <c r="B23" s="113"/>
      <c r="C23" s="113"/>
      <c r="D23" s="113"/>
      <c r="E23" s="113"/>
      <c r="F23" s="113"/>
      <c r="G23" s="113"/>
      <c r="H23" s="113"/>
      <c r="I23" s="113"/>
    </row>
    <row r="24" spans="1:9" hidden="1" x14ac:dyDescent="0.2">
      <c r="A24" s="113"/>
      <c r="B24" s="113"/>
      <c r="C24" s="113"/>
      <c r="D24" s="113"/>
      <c r="E24" s="113"/>
      <c r="F24" s="113"/>
      <c r="G24" s="113"/>
      <c r="H24" s="113"/>
      <c r="I24" s="113"/>
    </row>
    <row r="25" spans="1:9" hidden="1" x14ac:dyDescent="0.2">
      <c r="A25" s="113"/>
      <c r="B25" s="113"/>
      <c r="C25" s="113"/>
      <c r="D25" s="113"/>
      <c r="E25" s="113"/>
      <c r="F25" s="113"/>
      <c r="G25" s="113"/>
      <c r="H25" s="113"/>
      <c r="I25" s="113"/>
    </row>
    <row r="26" spans="1:9" hidden="1" x14ac:dyDescent="0.2">
      <c r="A26" s="113"/>
      <c r="B26" s="113"/>
      <c r="C26" s="113"/>
      <c r="D26" s="113"/>
      <c r="E26" s="113"/>
      <c r="F26" s="113"/>
      <c r="G26" s="113"/>
      <c r="H26" s="113"/>
      <c r="I26" s="113"/>
    </row>
    <row r="27" spans="1:9" hidden="1" x14ac:dyDescent="0.2">
      <c r="I27" s="113"/>
    </row>
    <row r="28" spans="1:9" hidden="1" x14ac:dyDescent="0.2">
      <c r="I28" s="113"/>
    </row>
    <row r="29" spans="1:9" hidden="1" x14ac:dyDescent="0.2">
      <c r="I29" s="113"/>
    </row>
    <row r="30" spans="1:9" hidden="1" x14ac:dyDescent="0.2">
      <c r="I30" s="113"/>
    </row>
    <row r="31" spans="1:9" hidden="1" x14ac:dyDescent="0.2">
      <c r="I31" s="113"/>
    </row>
    <row r="32" spans="1:9" x14ac:dyDescent="0.2">
      <c r="A32" s="113"/>
      <c r="B32" s="113"/>
      <c r="C32" s="113"/>
      <c r="D32" s="113"/>
      <c r="E32" s="113"/>
      <c r="F32" s="113"/>
      <c r="G32" s="113"/>
      <c r="H32" s="113"/>
    </row>
    <row r="33" s="114" customFormat="1" ht="18" hidden="1" customHeight="1" x14ac:dyDescent="0.2"/>
    <row r="34" s="114" customFormat="1" ht="18" hidden="1" customHeight="1" x14ac:dyDescent="0.2"/>
    <row r="35" s="114" customFormat="1" ht="18" hidden="1" customHeight="1" x14ac:dyDescent="0.2"/>
    <row r="36" s="114" customFormat="1" ht="18" hidden="1" customHeight="1" x14ac:dyDescent="0.2"/>
    <row r="37" s="114" customFormat="1" ht="18" hidden="1" customHeight="1" x14ac:dyDescent="0.2"/>
  </sheetData>
  <mergeCells count="20">
    <mergeCell ref="A11:H11"/>
    <mergeCell ref="A5:H5"/>
    <mergeCell ref="B7:C7"/>
    <mergeCell ref="D7:F7"/>
    <mergeCell ref="G7:H7"/>
    <mergeCell ref="A10:H10"/>
    <mergeCell ref="A13:B13"/>
    <mergeCell ref="C13:E13"/>
    <mergeCell ref="F13:H13"/>
    <mergeCell ref="A14:B14"/>
    <mergeCell ref="C14:D14"/>
    <mergeCell ref="F14:H14"/>
    <mergeCell ref="A17:E21"/>
    <mergeCell ref="F17:H21"/>
    <mergeCell ref="A15:B15"/>
    <mergeCell ref="C15:E15"/>
    <mergeCell ref="F15:H15"/>
    <mergeCell ref="A16:B16"/>
    <mergeCell ref="C16:E16"/>
    <mergeCell ref="F16:H16"/>
  </mergeCells>
  <pageMargins left="0.7" right="0.7" top="0.75" bottom="0.75" header="0.3" footer="0.3"/>
  <pageSetup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774D-FC2F-4102-B1E5-C737CEC5B0A9}">
  <dimension ref="A1:L38"/>
  <sheetViews>
    <sheetView showGridLines="0" view="pageBreakPreview" zoomScaleNormal="70" zoomScaleSheetLayoutView="100" workbookViewId="0">
      <selection activeCell="B45" sqref="B45"/>
    </sheetView>
  </sheetViews>
  <sheetFormatPr baseColWidth="10" defaultColWidth="9.140625" defaultRowHeight="12.75" x14ac:dyDescent="0.2"/>
  <cols>
    <col min="1" max="1" width="29.140625" customWidth="1"/>
    <col min="2" max="2" width="53.42578125" customWidth="1"/>
    <col min="3" max="3" width="0.5703125" customWidth="1"/>
    <col min="4" max="6" width="17.7109375" customWidth="1"/>
    <col min="7" max="7" width="0.85546875" customWidth="1"/>
    <col min="8" max="8" width="24.7109375" customWidth="1"/>
    <col min="9" max="9" width="24.28515625" customWidth="1"/>
    <col min="10" max="10" width="18.85546875" customWidth="1"/>
    <col min="11" max="11" width="16.140625" bestFit="1" customWidth="1"/>
    <col min="12" max="12" width="5.140625" customWidth="1"/>
  </cols>
  <sheetData>
    <row r="1" spans="1:12" ht="19.5" customHeight="1" x14ac:dyDescent="0.2">
      <c r="A1" s="181" t="s">
        <v>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2" ht="19.5" customHeight="1" x14ac:dyDescent="0.2">
      <c r="A2" s="181" t="s">
        <v>47</v>
      </c>
      <c r="B2" s="181"/>
      <c r="C2" s="181"/>
      <c r="D2" s="181"/>
      <c r="E2" s="181"/>
      <c r="F2" s="181"/>
      <c r="G2" s="181"/>
      <c r="H2" s="181"/>
    </row>
    <row r="3" spans="1:12" ht="19.5" customHeight="1" x14ac:dyDescent="0.2">
      <c r="A3" s="181" t="s">
        <v>1</v>
      </c>
      <c r="B3" s="181"/>
      <c r="C3" s="181"/>
      <c r="D3" s="181"/>
      <c r="E3" s="181"/>
      <c r="F3" s="181"/>
      <c r="G3" s="181"/>
      <c r="H3" s="181"/>
    </row>
    <row r="4" spans="1:12" ht="19.5" customHeight="1" x14ac:dyDescent="0.2">
      <c r="A4" s="181" t="s">
        <v>2</v>
      </c>
      <c r="B4" s="181"/>
      <c r="C4" s="181"/>
      <c r="D4" s="181"/>
      <c r="E4" s="181"/>
      <c r="F4" s="181"/>
      <c r="G4" s="181"/>
      <c r="H4" s="181"/>
      <c r="I4" s="4"/>
      <c r="J4" s="5"/>
      <c r="K4" s="5"/>
    </row>
    <row r="5" spans="1:12" ht="14.25" customHeight="1" x14ac:dyDescent="0.2">
      <c r="A5" s="182" t="s">
        <v>57</v>
      </c>
      <c r="B5" s="182"/>
      <c r="C5" s="183"/>
      <c r="D5" s="183"/>
      <c r="E5" s="183"/>
      <c r="F5" s="183"/>
      <c r="G5" s="183"/>
      <c r="H5" s="183"/>
      <c r="J5" s="5"/>
      <c r="K5" s="5"/>
    </row>
    <row r="6" spans="1:12" ht="22.5" customHeight="1" x14ac:dyDescent="0.4">
      <c r="A6" s="180" t="s">
        <v>7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</row>
    <row r="7" spans="1:12" ht="22.5" customHeight="1" x14ac:dyDescent="0.2">
      <c r="A7" s="176" t="s">
        <v>29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</row>
    <row r="8" spans="1:12" ht="30" customHeight="1" x14ac:dyDescent="0.2">
      <c r="A8" s="177" t="s">
        <v>3</v>
      </c>
      <c r="B8" s="177" t="s">
        <v>8</v>
      </c>
      <c r="C8" s="121"/>
      <c r="D8" s="178" t="s">
        <v>9</v>
      </c>
      <c r="E8" s="178"/>
      <c r="F8" s="178"/>
      <c r="G8" s="122"/>
      <c r="H8" s="177" t="s">
        <v>53</v>
      </c>
      <c r="I8" s="179" t="s">
        <v>54</v>
      </c>
      <c r="J8" s="179"/>
      <c r="K8" s="179"/>
    </row>
    <row r="9" spans="1:12" ht="25.5" x14ac:dyDescent="0.2">
      <c r="A9" s="177"/>
      <c r="B9" s="177"/>
      <c r="C9" s="123"/>
      <c r="D9" s="124" t="s">
        <v>50</v>
      </c>
      <c r="E9" s="124" t="s">
        <v>51</v>
      </c>
      <c r="F9" s="124" t="s">
        <v>52</v>
      </c>
      <c r="G9" s="125"/>
      <c r="H9" s="177"/>
      <c r="I9" s="126" t="s">
        <v>27</v>
      </c>
      <c r="J9" s="126" t="s">
        <v>55</v>
      </c>
      <c r="K9" s="126" t="s">
        <v>56</v>
      </c>
    </row>
    <row r="10" spans="1:12" s="9" customFormat="1" ht="30" x14ac:dyDescent="0.2">
      <c r="A10" s="127" t="s">
        <v>77</v>
      </c>
      <c r="B10" s="128" t="s">
        <v>124</v>
      </c>
      <c r="C10" s="129"/>
      <c r="D10" s="130">
        <v>0</v>
      </c>
      <c r="E10" s="130">
        <v>0</v>
      </c>
      <c r="F10" s="130">
        <v>0</v>
      </c>
      <c r="G10" s="129"/>
      <c r="H10" s="131">
        <v>2402</v>
      </c>
      <c r="I10" s="6">
        <v>0.9647</v>
      </c>
      <c r="J10" s="7">
        <v>2490</v>
      </c>
      <c r="K10" s="7">
        <v>2402</v>
      </c>
      <c r="L10" s="8"/>
    </row>
    <row r="11" spans="1:12" s="9" customFormat="1" ht="30" x14ac:dyDescent="0.2">
      <c r="A11" s="127" t="s">
        <v>77</v>
      </c>
      <c r="B11" s="128" t="s">
        <v>125</v>
      </c>
      <c r="C11" s="129"/>
      <c r="D11" s="130">
        <v>0</v>
      </c>
      <c r="E11" s="130">
        <v>0</v>
      </c>
      <c r="F11" s="130">
        <v>0</v>
      </c>
      <c r="G11" s="129"/>
      <c r="H11" s="131">
        <v>70</v>
      </c>
      <c r="I11" s="6">
        <v>1.4</v>
      </c>
      <c r="J11" s="7">
        <v>50</v>
      </c>
      <c r="K11" s="7">
        <v>70</v>
      </c>
      <c r="L11" s="8"/>
    </row>
    <row r="12" spans="1:12" s="9" customFormat="1" ht="30" x14ac:dyDescent="0.2">
      <c r="A12" s="127" t="s">
        <v>77</v>
      </c>
      <c r="B12" s="128" t="s">
        <v>126</v>
      </c>
      <c r="C12" s="129"/>
      <c r="D12" s="130">
        <v>0</v>
      </c>
      <c r="E12" s="130">
        <v>0</v>
      </c>
      <c r="F12" s="130">
        <v>0</v>
      </c>
      <c r="G12" s="129"/>
      <c r="H12" s="131">
        <v>2</v>
      </c>
      <c r="I12" s="6">
        <v>2</v>
      </c>
      <c r="J12" s="7">
        <v>1</v>
      </c>
      <c r="K12" s="7">
        <v>2</v>
      </c>
      <c r="L12" s="8"/>
    </row>
    <row r="13" spans="1:12" s="9" customFormat="1" ht="30" x14ac:dyDescent="0.2">
      <c r="A13" s="127" t="s">
        <v>77</v>
      </c>
      <c r="B13" s="128" t="s">
        <v>127</v>
      </c>
      <c r="C13" s="129"/>
      <c r="D13" s="130">
        <v>0</v>
      </c>
      <c r="E13" s="130">
        <v>0</v>
      </c>
      <c r="F13" s="130">
        <v>0</v>
      </c>
      <c r="G13" s="129"/>
      <c r="H13" s="131">
        <v>25</v>
      </c>
      <c r="I13" s="6">
        <v>1</v>
      </c>
      <c r="J13" s="7">
        <v>25</v>
      </c>
      <c r="K13" s="7">
        <v>25</v>
      </c>
      <c r="L13" s="8"/>
    </row>
    <row r="14" spans="1:12" s="9" customFormat="1" ht="30" x14ac:dyDescent="0.2">
      <c r="A14" s="127" t="s">
        <v>77</v>
      </c>
      <c r="B14" s="128" t="s">
        <v>128</v>
      </c>
      <c r="C14" s="129"/>
      <c r="D14" s="130">
        <v>10504352.689999999</v>
      </c>
      <c r="E14" s="130">
        <v>13679454.310000001</v>
      </c>
      <c r="F14" s="130">
        <v>15893603.640000001</v>
      </c>
      <c r="G14" s="129"/>
      <c r="H14" s="131">
        <v>1</v>
      </c>
      <c r="I14" s="6">
        <v>1</v>
      </c>
      <c r="J14" s="7">
        <v>1</v>
      </c>
      <c r="K14" s="7">
        <v>1</v>
      </c>
      <c r="L14" s="8"/>
    </row>
    <row r="15" spans="1:12" s="9" customFormat="1" ht="20.25" customHeight="1" x14ac:dyDescent="0.2">
      <c r="A15" s="127"/>
      <c r="B15" s="128"/>
      <c r="C15" s="129"/>
      <c r="D15" s="130"/>
      <c r="E15" s="130"/>
      <c r="F15" s="130"/>
      <c r="G15" s="129"/>
      <c r="H15" s="131"/>
      <c r="I15" s="6"/>
      <c r="J15" s="7"/>
      <c r="K15" s="7"/>
      <c r="L15" s="8"/>
    </row>
    <row r="16" spans="1:12" s="9" customFormat="1" ht="20.25" customHeight="1" x14ac:dyDescent="0.2">
      <c r="A16" s="127"/>
      <c r="B16" s="128"/>
      <c r="C16" s="129"/>
      <c r="D16" s="130"/>
      <c r="E16" s="130"/>
      <c r="F16" s="130"/>
      <c r="G16" s="129"/>
      <c r="H16" s="131"/>
      <c r="I16" s="6"/>
      <c r="J16" s="7"/>
      <c r="K16" s="7"/>
      <c r="L16" s="8"/>
    </row>
    <row r="17" spans="1:12" s="9" customFormat="1" ht="20.25" customHeight="1" x14ac:dyDescent="0.2">
      <c r="A17" s="127"/>
      <c r="B17" s="128"/>
      <c r="C17" s="129"/>
      <c r="D17" s="130"/>
      <c r="E17" s="130"/>
      <c r="F17" s="130"/>
      <c r="G17" s="129"/>
      <c r="H17" s="131"/>
      <c r="I17" s="6"/>
      <c r="J17" s="7"/>
      <c r="K17" s="7"/>
      <c r="L17" s="8"/>
    </row>
    <row r="18" spans="1:12" s="9" customFormat="1" ht="20.25" customHeight="1" x14ac:dyDescent="0.2">
      <c r="A18" s="127"/>
      <c r="B18" s="128"/>
      <c r="C18" s="129"/>
      <c r="D18" s="130"/>
      <c r="E18" s="130"/>
      <c r="F18" s="130"/>
      <c r="G18" s="129"/>
      <c r="H18" s="131"/>
      <c r="I18" s="6"/>
      <c r="J18" s="7"/>
      <c r="K18" s="7"/>
      <c r="L18" s="8"/>
    </row>
    <row r="19" spans="1:12" s="9" customFormat="1" ht="20.25" customHeight="1" x14ac:dyDescent="0.2">
      <c r="A19" s="127"/>
      <c r="B19" s="128"/>
      <c r="C19" s="129"/>
      <c r="D19" s="130"/>
      <c r="E19" s="130"/>
      <c r="F19" s="130"/>
      <c r="G19" s="129"/>
      <c r="H19" s="131"/>
      <c r="I19" s="6"/>
      <c r="J19" s="7"/>
      <c r="K19" s="7"/>
      <c r="L19" s="8"/>
    </row>
    <row r="20" spans="1:12" s="9" customFormat="1" ht="20.25" customHeight="1" x14ac:dyDescent="0.2">
      <c r="A20" s="127"/>
      <c r="B20" s="128"/>
      <c r="C20" s="129"/>
      <c r="D20" s="130"/>
      <c r="E20" s="130"/>
      <c r="F20" s="130"/>
      <c r="G20" s="129"/>
      <c r="H20" s="131"/>
      <c r="I20" s="6"/>
      <c r="J20" s="7"/>
      <c r="K20" s="7"/>
      <c r="L20" s="8"/>
    </row>
    <row r="21" spans="1:12" s="9" customFormat="1" ht="20.25" customHeight="1" x14ac:dyDescent="0.2">
      <c r="A21" s="127"/>
      <c r="B21" s="128"/>
      <c r="C21" s="129"/>
      <c r="D21" s="130"/>
      <c r="E21" s="130"/>
      <c r="F21" s="130"/>
      <c r="G21" s="129"/>
      <c r="H21" s="131"/>
      <c r="I21" s="6"/>
      <c r="J21" s="7"/>
      <c r="K21" s="7"/>
      <c r="L21" s="8"/>
    </row>
    <row r="22" spans="1:12" s="9" customFormat="1" ht="20.25" customHeight="1" x14ac:dyDescent="0.2">
      <c r="A22" s="127"/>
      <c r="B22" s="128"/>
      <c r="C22" s="129"/>
      <c r="D22" s="130"/>
      <c r="E22" s="130"/>
      <c r="F22" s="130"/>
      <c r="G22" s="129"/>
      <c r="H22" s="131"/>
      <c r="I22" s="6"/>
      <c r="J22" s="7"/>
      <c r="K22" s="7"/>
      <c r="L22" s="8"/>
    </row>
    <row r="23" spans="1:12" s="9" customFormat="1" ht="20.25" customHeight="1" x14ac:dyDescent="0.2">
      <c r="A23" s="127"/>
      <c r="B23" s="128"/>
      <c r="C23" s="129"/>
      <c r="D23" s="130"/>
      <c r="E23" s="130"/>
      <c r="F23" s="130"/>
      <c r="G23" s="129"/>
      <c r="H23" s="131"/>
      <c r="I23" s="6"/>
      <c r="J23" s="7"/>
      <c r="K23" s="7"/>
      <c r="L23" s="8"/>
    </row>
    <row r="24" spans="1:12" s="9" customFormat="1" ht="20.25" customHeight="1" x14ac:dyDescent="0.2">
      <c r="A24" s="132"/>
      <c r="B24" s="133" t="s">
        <v>10</v>
      </c>
      <c r="C24" s="134"/>
      <c r="D24" s="135">
        <f>+SUM(D10:D23)</f>
        <v>10504352.689999999</v>
      </c>
      <c r="E24" s="135">
        <f>+SUM(E10:E23)</f>
        <v>13679454.310000001</v>
      </c>
      <c r="F24" s="135">
        <f>+SUM(F10:F23)</f>
        <v>15893603.640000001</v>
      </c>
      <c r="G24" s="129"/>
      <c r="H24" s="136"/>
      <c r="I24" s="137"/>
      <c r="J24" s="72"/>
      <c r="K24" s="72"/>
      <c r="L24" s="10"/>
    </row>
    <row r="29" spans="1:12" ht="13.5" thickBot="1" x14ac:dyDescent="0.25">
      <c r="A29" s="1"/>
      <c r="B29" s="1"/>
      <c r="C29" s="1"/>
      <c r="D29" s="1"/>
      <c r="E29" s="1"/>
      <c r="F29" s="1"/>
      <c r="H29" s="1"/>
      <c r="I29" s="1"/>
      <c r="J29" s="1"/>
      <c r="K29" s="1"/>
    </row>
    <row r="30" spans="1:12" x14ac:dyDescent="0.2">
      <c r="A30" s="174"/>
      <c r="B30" s="174"/>
      <c r="C30" s="174"/>
      <c r="D30" s="174"/>
      <c r="E30" s="174"/>
      <c r="F30" s="174"/>
      <c r="G30" s="174"/>
      <c r="H30" s="174"/>
    </row>
    <row r="36" spans="1:12" x14ac:dyDescent="0.2">
      <c r="A36" s="175" t="s">
        <v>33</v>
      </c>
      <c r="B36" s="175"/>
      <c r="D36" s="175" t="s">
        <v>34</v>
      </c>
      <c r="E36" s="175"/>
      <c r="F36" s="175"/>
      <c r="G36" s="175"/>
      <c r="H36" s="175"/>
      <c r="I36" s="175" t="s">
        <v>35</v>
      </c>
      <c r="J36" s="175"/>
      <c r="K36" s="175"/>
      <c r="L36" s="69"/>
    </row>
    <row r="37" spans="1:12" x14ac:dyDescent="0.2">
      <c r="A37" s="153" t="s">
        <v>122</v>
      </c>
      <c r="B37" s="153"/>
      <c r="D37" s="153" t="s">
        <v>78</v>
      </c>
      <c r="E37" s="153"/>
      <c r="F37" s="153"/>
      <c r="G37" s="153"/>
      <c r="H37" s="153"/>
      <c r="I37" s="153" t="s">
        <v>80</v>
      </c>
      <c r="J37" s="153"/>
      <c r="K37" s="153"/>
    </row>
    <row r="38" spans="1:12" x14ac:dyDescent="0.2">
      <c r="A38" s="153" t="s">
        <v>123</v>
      </c>
      <c r="B38" s="153"/>
      <c r="D38" s="153" t="s">
        <v>79</v>
      </c>
      <c r="E38" s="153"/>
      <c r="F38" s="153"/>
      <c r="G38" s="153"/>
      <c r="H38" s="153"/>
      <c r="I38" s="153" t="s">
        <v>81</v>
      </c>
      <c r="J38" s="153"/>
      <c r="K38" s="153"/>
    </row>
  </sheetData>
  <sheetProtection formatCells="0" insertRows="0"/>
  <mergeCells count="22">
    <mergeCell ref="A6:K6"/>
    <mergeCell ref="A1:K1"/>
    <mergeCell ref="A2:H2"/>
    <mergeCell ref="A3:H3"/>
    <mergeCell ref="A4:H4"/>
    <mergeCell ref="A5:H5"/>
    <mergeCell ref="A7:K7"/>
    <mergeCell ref="A8:A9"/>
    <mergeCell ref="B8:B9"/>
    <mergeCell ref="D8:F8"/>
    <mergeCell ref="H8:H9"/>
    <mergeCell ref="I8:K8"/>
    <mergeCell ref="A38:B38"/>
    <mergeCell ref="D38:H38"/>
    <mergeCell ref="I38:K38"/>
    <mergeCell ref="A30:H30"/>
    <mergeCell ref="A36:B36"/>
    <mergeCell ref="D36:H36"/>
    <mergeCell ref="I36:K36"/>
    <mergeCell ref="A37:B37"/>
    <mergeCell ref="D37:H37"/>
    <mergeCell ref="I37:K37"/>
  </mergeCells>
  <printOptions horizontalCentered="1"/>
  <pageMargins left="0.19685039370078741" right="0.59055118110236227" top="0.39370078740157483" bottom="0.39370078740157483" header="0" footer="0"/>
  <pageSetup scale="5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993C-3608-476C-9D69-4B05836D8FFC}">
  <dimension ref="A1:AF82"/>
  <sheetViews>
    <sheetView showGridLines="0" view="pageBreakPreview" topLeftCell="A7" zoomScaleNormal="100" zoomScaleSheetLayoutView="100" workbookViewId="0">
      <selection activeCell="G89" sqref="G89"/>
    </sheetView>
  </sheetViews>
  <sheetFormatPr baseColWidth="10" defaultColWidth="9.140625" defaultRowHeight="12.75" x14ac:dyDescent="0.2"/>
  <cols>
    <col min="1" max="1" width="21.42578125" style="3" bestFit="1" customWidth="1"/>
    <col min="2" max="2" width="47.85546875" style="3" customWidth="1"/>
    <col min="3" max="3" width="1.5703125" style="3" customWidth="1"/>
    <col min="4" max="4" width="29.140625" style="3" customWidth="1"/>
    <col min="5" max="5" width="2.28515625" style="3" customWidth="1"/>
    <col min="6" max="8" width="12.42578125" style="3" customWidth="1"/>
    <col min="9" max="9" width="1.28515625" style="3" customWidth="1"/>
    <col min="10" max="10" width="9.140625" style="3" customWidth="1"/>
    <col min="11" max="11" width="12.140625" style="3" customWidth="1"/>
    <col min="12" max="12" width="12.7109375" style="3" bestFit="1" customWidth="1"/>
    <col min="13" max="13" width="1.5703125" style="3" customWidth="1"/>
    <col min="14" max="14" width="18.42578125" style="3" customWidth="1"/>
    <col min="15" max="15" width="1.7109375" style="3" customWidth="1"/>
    <col min="16" max="16" width="15.7109375" style="3" bestFit="1" customWidth="1"/>
    <col min="17" max="17" width="2.28515625" style="3" customWidth="1"/>
    <col min="18" max="18" width="13.85546875" style="3" bestFit="1" customWidth="1"/>
    <col min="19" max="19" width="15.28515625" style="3" bestFit="1" customWidth="1"/>
    <col min="20" max="20" width="14.140625" style="3" bestFit="1" customWidth="1"/>
    <col min="21" max="21" width="19.7109375" style="3" customWidth="1"/>
    <col min="22" max="22" width="12.28515625" style="3" bestFit="1" customWidth="1"/>
    <col min="23" max="24" width="12" style="11" bestFit="1" customWidth="1"/>
    <col min="25" max="25" width="14.85546875" style="11" bestFit="1" customWidth="1"/>
    <col min="26" max="26" width="12" style="11" bestFit="1" customWidth="1"/>
    <col min="27" max="28" width="11" style="11" bestFit="1" customWidth="1"/>
    <col min="29" max="32" width="9.140625" style="12"/>
    <col min="33" max="16384" width="9.140625" style="3"/>
  </cols>
  <sheetData>
    <row r="1" spans="1:32" customFormat="1" ht="18.75" customHeight="1" x14ac:dyDescent="0.2">
      <c r="A1" s="145" t="s">
        <v>11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31"/>
      <c r="W1" s="32"/>
      <c r="X1" s="32"/>
      <c r="Y1" s="32"/>
      <c r="Z1" s="32"/>
      <c r="AA1" s="32"/>
      <c r="AB1" s="32"/>
      <c r="AC1" s="33"/>
      <c r="AD1" s="33"/>
      <c r="AE1" s="33"/>
      <c r="AF1" s="33"/>
    </row>
    <row r="2" spans="1:32" customFormat="1" ht="15" customHeight="1" x14ac:dyDescent="0.2">
      <c r="A2" s="193" t="s">
        <v>46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34"/>
      <c r="W2" s="32"/>
      <c r="X2" s="32"/>
      <c r="Y2" s="32"/>
      <c r="Z2" s="32"/>
      <c r="AA2" s="32"/>
      <c r="AB2" s="32"/>
      <c r="AC2" s="33"/>
      <c r="AD2" s="33"/>
      <c r="AE2" s="33"/>
      <c r="AF2" s="33"/>
    </row>
    <row r="3" spans="1:32" customFormat="1" ht="15" customHeight="1" x14ac:dyDescent="0.2">
      <c r="A3" s="146" t="s">
        <v>44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34"/>
      <c r="S3" s="34"/>
      <c r="T3" s="34"/>
      <c r="U3" s="34"/>
      <c r="W3" s="32"/>
      <c r="X3" s="32"/>
      <c r="Y3" s="32"/>
      <c r="Z3" s="32"/>
      <c r="AA3" s="32"/>
      <c r="AB3" s="32"/>
      <c r="AC3" s="33"/>
      <c r="AD3" s="33"/>
      <c r="AE3" s="33"/>
      <c r="AF3" s="33"/>
    </row>
    <row r="4" spans="1:32" customFormat="1" ht="15.75" customHeight="1" x14ac:dyDescent="0.2">
      <c r="A4" s="150" t="s">
        <v>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30"/>
      <c r="W4" s="32"/>
      <c r="X4" s="32"/>
      <c r="Y4" s="32"/>
      <c r="Z4" s="32"/>
      <c r="AA4" s="32"/>
      <c r="AB4" s="32"/>
      <c r="AC4" s="33"/>
      <c r="AD4" s="33"/>
      <c r="AE4" s="33"/>
      <c r="AF4" s="33"/>
    </row>
    <row r="5" spans="1:32" customFormat="1" ht="14.25" customHeight="1" x14ac:dyDescent="0.3">
      <c r="A5" s="150" t="s">
        <v>84</v>
      </c>
      <c r="B5" s="150"/>
      <c r="C5" s="151"/>
      <c r="D5" s="151"/>
      <c r="E5" s="151"/>
      <c r="F5" s="151"/>
      <c r="G5" s="151"/>
      <c r="H5" s="151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0"/>
      <c r="W5" s="32"/>
      <c r="X5" s="32"/>
      <c r="Y5" s="32"/>
      <c r="Z5" s="32"/>
      <c r="AA5" s="32"/>
      <c r="AB5" s="32"/>
      <c r="AC5" s="33"/>
      <c r="AD5" s="33"/>
      <c r="AE5" s="33"/>
      <c r="AF5" s="33"/>
    </row>
    <row r="6" spans="1:32" customFormat="1" ht="21.75" x14ac:dyDescent="0.4">
      <c r="A6" s="192" t="s">
        <v>12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W6" s="32"/>
      <c r="X6" s="32"/>
      <c r="Y6" s="32"/>
      <c r="Z6" s="32"/>
      <c r="AA6" s="32"/>
      <c r="AB6" s="32"/>
      <c r="AC6" s="33"/>
      <c r="AD6" s="33"/>
      <c r="AE6" s="33"/>
      <c r="AF6" s="33"/>
    </row>
    <row r="7" spans="1:32" customFormat="1" ht="24.75" customHeight="1" x14ac:dyDescent="0.2">
      <c r="A7" s="149" t="s">
        <v>30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W7" s="32"/>
      <c r="X7" s="32"/>
      <c r="Y7" s="32"/>
      <c r="Z7" s="32"/>
      <c r="AA7" s="32"/>
      <c r="AB7" s="32"/>
      <c r="AC7" s="33"/>
      <c r="AD7" s="33"/>
      <c r="AE7" s="33"/>
      <c r="AF7" s="33"/>
    </row>
    <row r="8" spans="1:32" customFormat="1" ht="26.25" customHeight="1" x14ac:dyDescent="0.2">
      <c r="A8" s="189" t="s">
        <v>3</v>
      </c>
      <c r="B8" s="190" t="s">
        <v>13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37"/>
      <c r="R8" s="189" t="s">
        <v>19</v>
      </c>
      <c r="S8" s="189"/>
      <c r="T8" s="189"/>
      <c r="U8" s="189"/>
      <c r="W8" s="32"/>
      <c r="X8" s="32"/>
      <c r="Y8" s="32"/>
      <c r="Z8" s="32"/>
      <c r="AA8" s="32"/>
      <c r="AB8" s="32"/>
      <c r="AC8" s="33"/>
      <c r="AD8" s="33"/>
      <c r="AE8" s="33"/>
      <c r="AF8" s="33"/>
    </row>
    <row r="9" spans="1:32" customFormat="1" ht="26.25" customHeight="1" x14ac:dyDescent="0.2">
      <c r="A9" s="189"/>
      <c r="B9" s="98" t="s">
        <v>43</v>
      </c>
      <c r="C9" s="36"/>
      <c r="D9" s="98" t="s">
        <v>14</v>
      </c>
      <c r="E9" s="36"/>
      <c r="F9" s="191" t="s">
        <v>15</v>
      </c>
      <c r="G9" s="191"/>
      <c r="H9" s="191"/>
      <c r="I9" s="36"/>
      <c r="J9" s="191" t="s">
        <v>16</v>
      </c>
      <c r="K9" s="191"/>
      <c r="L9" s="191"/>
      <c r="M9" s="36"/>
      <c r="N9" s="98" t="s">
        <v>17</v>
      </c>
      <c r="O9" s="36"/>
      <c r="P9" s="98" t="s">
        <v>18</v>
      </c>
      <c r="Q9" s="36"/>
      <c r="R9" s="190"/>
      <c r="S9" s="190"/>
      <c r="T9" s="190"/>
      <c r="U9" s="190"/>
      <c r="W9" s="32"/>
      <c r="X9" s="32"/>
      <c r="Y9" s="32"/>
      <c r="Z9" s="32"/>
      <c r="AA9" s="32"/>
      <c r="AB9" s="32"/>
      <c r="AC9" s="33"/>
      <c r="AD9" s="33"/>
      <c r="AE9" s="33"/>
      <c r="AF9" s="33"/>
    </row>
    <row r="10" spans="1:32" customFormat="1" ht="27.75" customHeight="1" x14ac:dyDescent="0.3">
      <c r="A10" s="38"/>
      <c r="B10" s="39"/>
      <c r="C10" s="39"/>
      <c r="D10" s="39"/>
      <c r="E10" s="39"/>
      <c r="F10" s="99" t="s">
        <v>58</v>
      </c>
      <c r="G10" s="99" t="s">
        <v>59</v>
      </c>
      <c r="H10" s="99" t="s">
        <v>60</v>
      </c>
      <c r="I10" s="39"/>
      <c r="J10" s="99" t="s">
        <v>58</v>
      </c>
      <c r="K10" s="99" t="s">
        <v>59</v>
      </c>
      <c r="L10" s="99" t="s">
        <v>60</v>
      </c>
      <c r="M10" s="39"/>
      <c r="N10" s="39"/>
      <c r="O10" s="39"/>
      <c r="P10" s="39"/>
      <c r="Q10" s="39"/>
      <c r="R10" s="99" t="s">
        <v>58</v>
      </c>
      <c r="S10" s="99" t="s">
        <v>59</v>
      </c>
      <c r="T10" s="99" t="s">
        <v>60</v>
      </c>
      <c r="U10" s="40" t="s">
        <v>85</v>
      </c>
      <c r="W10" s="32"/>
      <c r="X10" s="32"/>
      <c r="Y10" s="32"/>
      <c r="Z10" s="32"/>
      <c r="AA10" s="32"/>
      <c r="AB10" s="32"/>
      <c r="AC10" s="33"/>
      <c r="AD10" s="33"/>
      <c r="AE10" s="33"/>
      <c r="AF10" s="33"/>
    </row>
    <row r="11" spans="1:32" ht="4.5" customHeight="1" x14ac:dyDescent="0.35">
      <c r="A11" s="184">
        <v>2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AC11" s="3"/>
      <c r="AD11" s="3"/>
      <c r="AE11" s="3"/>
      <c r="AF11" s="3"/>
    </row>
    <row r="12" spans="1:32" ht="15" x14ac:dyDescent="0.3">
      <c r="A12" s="185" t="s">
        <v>77</v>
      </c>
      <c r="B12" s="14" t="s">
        <v>86</v>
      </c>
      <c r="C12" s="15"/>
      <c r="D12" s="100" t="s">
        <v>87</v>
      </c>
      <c r="E12" s="17"/>
      <c r="F12" s="18">
        <v>41195.39</v>
      </c>
      <c r="G12" s="18">
        <v>44097.440000000002</v>
      </c>
      <c r="H12" s="18">
        <v>32972.239999999998</v>
      </c>
      <c r="I12" s="17"/>
      <c r="J12" s="101">
        <v>1</v>
      </c>
      <c r="K12" s="101">
        <v>1</v>
      </c>
      <c r="L12" s="101">
        <v>1</v>
      </c>
      <c r="M12" s="17"/>
      <c r="N12" s="100" t="s">
        <v>88</v>
      </c>
      <c r="O12" s="17"/>
      <c r="P12" s="102" t="s">
        <v>89</v>
      </c>
      <c r="Q12" s="17"/>
      <c r="R12" s="20">
        <f>F12*J12</f>
        <v>41195.39</v>
      </c>
      <c r="S12" s="20">
        <f>K12*G12</f>
        <v>44097.440000000002</v>
      </c>
      <c r="T12" s="20">
        <f>L12*H12</f>
        <v>32972.239999999998</v>
      </c>
      <c r="U12" s="103">
        <f>SUM(R12+S12+T12)+'[1]Frac II (T1)'!U12</f>
        <v>223498.42864590001</v>
      </c>
      <c r="AC12" s="3"/>
      <c r="AD12" s="3"/>
      <c r="AE12" s="3"/>
      <c r="AF12" s="3"/>
    </row>
    <row r="13" spans="1:32" ht="15" x14ac:dyDescent="0.3">
      <c r="A13" s="186"/>
      <c r="B13" s="14" t="s">
        <v>90</v>
      </c>
      <c r="C13" s="15"/>
      <c r="D13" s="100" t="s">
        <v>87</v>
      </c>
      <c r="E13" s="17"/>
      <c r="F13" s="18">
        <v>34077.040000000001</v>
      </c>
      <c r="G13" s="18">
        <v>36472.1</v>
      </c>
      <c r="H13" s="18">
        <v>27285.62</v>
      </c>
      <c r="I13" s="17"/>
      <c r="J13" s="101">
        <v>1</v>
      </c>
      <c r="K13" s="101">
        <v>1</v>
      </c>
      <c r="L13" s="101">
        <v>1</v>
      </c>
      <c r="M13" s="17"/>
      <c r="N13" s="100" t="s">
        <v>88</v>
      </c>
      <c r="O13" s="17"/>
      <c r="P13" s="102" t="s">
        <v>89</v>
      </c>
      <c r="Q13" s="17"/>
      <c r="R13" s="20">
        <f t="shared" ref="R13:R36" si="0">F13*J13</f>
        <v>34077.040000000001</v>
      </c>
      <c r="S13" s="20">
        <f t="shared" ref="S13:T36" si="1">K13*G13</f>
        <v>36472.1</v>
      </c>
      <c r="T13" s="20">
        <f t="shared" si="1"/>
        <v>27285.62</v>
      </c>
      <c r="U13" s="103">
        <f>SUM(R13+S13+T13)+'[1]Frac II (T1)'!U13</f>
        <v>182878.62302659999</v>
      </c>
      <c r="AC13" s="3"/>
      <c r="AD13" s="3"/>
      <c r="AE13" s="3"/>
      <c r="AF13" s="3"/>
    </row>
    <row r="14" spans="1:32" ht="15" x14ac:dyDescent="0.3">
      <c r="A14" s="186"/>
      <c r="B14" s="14" t="s">
        <v>91</v>
      </c>
      <c r="C14" s="15"/>
      <c r="D14" s="100" t="s">
        <v>87</v>
      </c>
      <c r="E14" s="17"/>
      <c r="F14" s="18">
        <v>34077.040000000001</v>
      </c>
      <c r="G14" s="18">
        <v>36472.1</v>
      </c>
      <c r="H14" s="18">
        <v>27285.62</v>
      </c>
      <c r="I14" s="17"/>
      <c r="J14" s="101">
        <v>1</v>
      </c>
      <c r="K14" s="101">
        <v>1</v>
      </c>
      <c r="L14" s="101">
        <v>1</v>
      </c>
      <c r="M14" s="17"/>
      <c r="N14" s="100" t="s">
        <v>88</v>
      </c>
      <c r="O14" s="17"/>
      <c r="P14" s="102" t="s">
        <v>89</v>
      </c>
      <c r="Q14" s="17"/>
      <c r="R14" s="20">
        <f t="shared" si="0"/>
        <v>34077.040000000001</v>
      </c>
      <c r="S14" s="20">
        <f t="shared" si="1"/>
        <v>36472.1</v>
      </c>
      <c r="T14" s="20">
        <f t="shared" si="1"/>
        <v>27285.62</v>
      </c>
      <c r="U14" s="103">
        <f>SUM(R14+S14+T14)+'[1]Frac II (T1)'!U14</f>
        <v>182759.99616638001</v>
      </c>
      <c r="AC14" s="3"/>
      <c r="AD14" s="3"/>
      <c r="AE14" s="3"/>
      <c r="AF14" s="3"/>
    </row>
    <row r="15" spans="1:32" ht="15" x14ac:dyDescent="0.3">
      <c r="A15" s="186"/>
      <c r="B15" s="14" t="s">
        <v>92</v>
      </c>
      <c r="C15" s="15"/>
      <c r="D15" s="100" t="s">
        <v>87</v>
      </c>
      <c r="E15" s="17"/>
      <c r="F15" s="18">
        <v>19706.11</v>
      </c>
      <c r="G15" s="18">
        <v>21077.58</v>
      </c>
      <c r="H15" s="18">
        <v>15805.14</v>
      </c>
      <c r="I15" s="17"/>
      <c r="J15" s="101">
        <v>1</v>
      </c>
      <c r="K15" s="101">
        <v>1</v>
      </c>
      <c r="L15" s="101">
        <v>1</v>
      </c>
      <c r="M15" s="17"/>
      <c r="N15" s="100" t="s">
        <v>88</v>
      </c>
      <c r="O15" s="17"/>
      <c r="P15" s="102" t="s">
        <v>89</v>
      </c>
      <c r="Q15" s="17"/>
      <c r="R15" s="20">
        <f t="shared" si="0"/>
        <v>19706.11</v>
      </c>
      <c r="S15" s="20">
        <f t="shared" si="1"/>
        <v>21077.58</v>
      </c>
      <c r="T15" s="20">
        <f t="shared" si="1"/>
        <v>15805.14</v>
      </c>
      <c r="U15" s="103">
        <f>SUM(R15+S15+T15)+'[1]Frac II (T1)'!U15</f>
        <v>106658.14716138999</v>
      </c>
      <c r="AC15" s="3"/>
      <c r="AD15" s="3"/>
      <c r="AE15" s="3"/>
      <c r="AF15" s="3"/>
    </row>
    <row r="16" spans="1:32" ht="15" x14ac:dyDescent="0.3">
      <c r="A16" s="186"/>
      <c r="B16" s="14" t="s">
        <v>93</v>
      </c>
      <c r="C16" s="15"/>
      <c r="D16" s="100" t="s">
        <v>87</v>
      </c>
      <c r="E16" s="17"/>
      <c r="F16" s="18">
        <v>27390.1</v>
      </c>
      <c r="G16" s="18">
        <v>29308.86</v>
      </c>
      <c r="H16" s="18">
        <v>21943.63</v>
      </c>
      <c r="I16" s="17"/>
      <c r="J16" s="101">
        <v>2</v>
      </c>
      <c r="K16" s="101">
        <v>2</v>
      </c>
      <c r="L16" s="101">
        <v>2</v>
      </c>
      <c r="M16" s="17"/>
      <c r="N16" s="100" t="s">
        <v>88</v>
      </c>
      <c r="O16" s="17"/>
      <c r="P16" s="102" t="s">
        <v>89</v>
      </c>
      <c r="Q16" s="17"/>
      <c r="R16" s="20">
        <f t="shared" si="0"/>
        <v>54780.2</v>
      </c>
      <c r="S16" s="20">
        <f t="shared" si="1"/>
        <v>58617.72</v>
      </c>
      <c r="T16" s="20">
        <f t="shared" si="1"/>
        <v>43887.26</v>
      </c>
      <c r="U16" s="103">
        <f>SUM(R16+S16+T16)+'[1]Frac II (T1)'!U16</f>
        <v>296874.14233275998</v>
      </c>
      <c r="AC16" s="3"/>
      <c r="AD16" s="3"/>
      <c r="AE16" s="3"/>
      <c r="AF16" s="3"/>
    </row>
    <row r="17" spans="1:32" ht="15" x14ac:dyDescent="0.3">
      <c r="A17" s="186"/>
      <c r="B17" s="14" t="s">
        <v>94</v>
      </c>
      <c r="C17" s="15"/>
      <c r="D17" s="100" t="s">
        <v>87</v>
      </c>
      <c r="E17" s="17"/>
      <c r="F17" s="18">
        <v>19706.11</v>
      </c>
      <c r="G17" s="18">
        <v>21077.58</v>
      </c>
      <c r="H17" s="18">
        <v>15805.14</v>
      </c>
      <c r="I17" s="17"/>
      <c r="J17" s="101">
        <v>14</v>
      </c>
      <c r="K17" s="101">
        <v>14</v>
      </c>
      <c r="L17" s="101">
        <v>14</v>
      </c>
      <c r="M17" s="17"/>
      <c r="N17" s="100" t="s">
        <v>88</v>
      </c>
      <c r="O17" s="17"/>
      <c r="P17" s="102" t="s">
        <v>89</v>
      </c>
      <c r="Q17" s="17"/>
      <c r="R17" s="20">
        <f t="shared" si="0"/>
        <v>275885.54000000004</v>
      </c>
      <c r="S17" s="20">
        <f t="shared" si="1"/>
        <v>295086.12</v>
      </c>
      <c r="T17" s="20">
        <f t="shared" si="1"/>
        <v>221271.96</v>
      </c>
      <c r="U17" s="103">
        <f>SUM(R17+S17+T17)+'[1]Frac II (T1)'!U17</f>
        <v>1493214.06025946</v>
      </c>
      <c r="AC17" s="3"/>
      <c r="AD17" s="3"/>
      <c r="AE17" s="3"/>
      <c r="AF17" s="3"/>
    </row>
    <row r="18" spans="1:32" ht="15" x14ac:dyDescent="0.3">
      <c r="A18" s="186"/>
      <c r="B18" s="14" t="s">
        <v>95</v>
      </c>
      <c r="C18" s="15"/>
      <c r="D18" s="100" t="s">
        <v>87</v>
      </c>
      <c r="E18" s="17"/>
      <c r="F18" s="18">
        <v>15952.96</v>
      </c>
      <c r="G18" s="18">
        <v>17057.11</v>
      </c>
      <c r="H18" s="18">
        <v>12806.87</v>
      </c>
      <c r="I18" s="17"/>
      <c r="J18" s="104">
        <v>12</v>
      </c>
      <c r="K18" s="104">
        <v>12</v>
      </c>
      <c r="L18" s="104">
        <v>12</v>
      </c>
      <c r="M18" s="17"/>
      <c r="N18" s="100" t="s">
        <v>88</v>
      </c>
      <c r="O18" s="17"/>
      <c r="P18" s="102" t="s">
        <v>89</v>
      </c>
      <c r="Q18" s="17"/>
      <c r="R18" s="20">
        <f t="shared" si="0"/>
        <v>191435.51999999999</v>
      </c>
      <c r="S18" s="20">
        <f t="shared" si="1"/>
        <v>204685.32</v>
      </c>
      <c r="T18" s="20">
        <f t="shared" si="1"/>
        <v>153682.44</v>
      </c>
      <c r="U18" s="103">
        <f>SUM(R18+S18+T18)+'[1]Frac II (T1)'!U18</f>
        <v>1075455.6823366201</v>
      </c>
      <c r="AC18" s="3"/>
      <c r="AD18" s="3"/>
      <c r="AE18" s="3"/>
      <c r="AF18" s="3"/>
    </row>
    <row r="19" spans="1:32" ht="15" x14ac:dyDescent="0.3">
      <c r="A19" s="186"/>
      <c r="B19" s="105" t="s">
        <v>96</v>
      </c>
      <c r="C19" s="15"/>
      <c r="D19" s="100" t="s">
        <v>97</v>
      </c>
      <c r="E19" s="17"/>
      <c r="F19" s="18">
        <v>11161.09</v>
      </c>
      <c r="G19" s="18">
        <v>12125.03</v>
      </c>
      <c r="H19" s="18">
        <v>9128.77</v>
      </c>
      <c r="I19" s="17"/>
      <c r="J19" s="104">
        <v>1</v>
      </c>
      <c r="K19" s="106">
        <v>1</v>
      </c>
      <c r="L19" s="104">
        <v>1</v>
      </c>
      <c r="M19" s="17"/>
      <c r="N19" s="100" t="s">
        <v>98</v>
      </c>
      <c r="O19" s="17"/>
      <c r="P19" s="102" t="s">
        <v>89</v>
      </c>
      <c r="Q19" s="17"/>
      <c r="R19" s="20">
        <f t="shared" si="0"/>
        <v>11161.09</v>
      </c>
      <c r="S19" s="20">
        <f t="shared" si="1"/>
        <v>12125.03</v>
      </c>
      <c r="T19" s="20">
        <f t="shared" si="1"/>
        <v>9128.77</v>
      </c>
      <c r="U19" s="103">
        <f>SUM(R19+S19+T19)+'[1]Frac II (T1)'!U19</f>
        <v>61030.638030250004</v>
      </c>
      <c r="AC19" s="3"/>
      <c r="AD19" s="3"/>
      <c r="AE19" s="3"/>
      <c r="AF19" s="3"/>
    </row>
    <row r="20" spans="1:32" ht="15" x14ac:dyDescent="0.3">
      <c r="A20" s="186"/>
      <c r="B20" s="105" t="s">
        <v>99</v>
      </c>
      <c r="C20" s="15"/>
      <c r="D20" s="100" t="s">
        <v>97</v>
      </c>
      <c r="E20" s="17"/>
      <c r="F20" s="18">
        <v>11161.07</v>
      </c>
      <c r="G20" s="18">
        <v>12125.02</v>
      </c>
      <c r="H20" s="18">
        <v>9128.76</v>
      </c>
      <c r="I20" s="17"/>
      <c r="J20" s="104">
        <v>1</v>
      </c>
      <c r="K20" s="106">
        <v>1</v>
      </c>
      <c r="L20" s="104">
        <v>1</v>
      </c>
      <c r="M20" s="17"/>
      <c r="N20" s="100" t="s">
        <v>98</v>
      </c>
      <c r="O20" s="17"/>
      <c r="P20" s="102" t="s">
        <v>89</v>
      </c>
      <c r="Q20" s="17"/>
      <c r="R20" s="20">
        <f t="shared" si="0"/>
        <v>11161.07</v>
      </c>
      <c r="S20" s="20">
        <f t="shared" si="1"/>
        <v>12125.02</v>
      </c>
      <c r="T20" s="20">
        <f t="shared" si="1"/>
        <v>9128.76</v>
      </c>
      <c r="U20" s="103">
        <f>SUM(R20+S20+T20)+'[1]Frac II (T1)'!U20</f>
        <v>61030.598030249996</v>
      </c>
      <c r="AC20" s="3"/>
      <c r="AD20" s="3"/>
      <c r="AE20" s="3"/>
      <c r="AF20" s="3"/>
    </row>
    <row r="21" spans="1:32" ht="15" x14ac:dyDescent="0.3">
      <c r="A21" s="186"/>
      <c r="B21" s="105" t="s">
        <v>100</v>
      </c>
      <c r="C21" s="15"/>
      <c r="D21" s="100" t="s">
        <v>97</v>
      </c>
      <c r="E21" s="17"/>
      <c r="F21" s="18">
        <v>11161.07</v>
      </c>
      <c r="G21" s="18">
        <v>12125.02</v>
      </c>
      <c r="H21" s="18">
        <v>9128.76</v>
      </c>
      <c r="I21" s="17"/>
      <c r="J21" s="104">
        <v>16</v>
      </c>
      <c r="K21" s="106">
        <v>16</v>
      </c>
      <c r="L21" s="104">
        <v>17</v>
      </c>
      <c r="M21" s="17"/>
      <c r="N21" s="100" t="s">
        <v>98</v>
      </c>
      <c r="O21" s="17"/>
      <c r="P21" s="102" t="s">
        <v>89</v>
      </c>
      <c r="Q21" s="17"/>
      <c r="R21" s="20">
        <f t="shared" si="0"/>
        <v>178577.12</v>
      </c>
      <c r="S21" s="20">
        <f t="shared" si="1"/>
        <v>194000.32</v>
      </c>
      <c r="T21" s="20">
        <f t="shared" si="1"/>
        <v>155188.92000000001</v>
      </c>
      <c r="U21" s="103">
        <f>SUM(R21+S21+T21)+'[1]Frac II (T1)'!U21</f>
        <v>1018919.4284839999</v>
      </c>
      <c r="AC21" s="3"/>
      <c r="AD21" s="3"/>
      <c r="AE21" s="3"/>
      <c r="AF21" s="3"/>
    </row>
    <row r="22" spans="1:32" ht="15" x14ac:dyDescent="0.3">
      <c r="A22" s="186"/>
      <c r="B22" s="105" t="s">
        <v>101</v>
      </c>
      <c r="C22" s="15"/>
      <c r="D22" s="100" t="s">
        <v>97</v>
      </c>
      <c r="E22" s="17"/>
      <c r="F22" s="18">
        <v>9005.66</v>
      </c>
      <c r="G22" s="18">
        <v>9816.08</v>
      </c>
      <c r="H22" s="18">
        <v>7406.87</v>
      </c>
      <c r="I22" s="17"/>
      <c r="J22" s="104">
        <v>10</v>
      </c>
      <c r="K22" s="106">
        <v>10</v>
      </c>
      <c r="L22" s="104">
        <v>10</v>
      </c>
      <c r="M22" s="17"/>
      <c r="N22" s="100" t="s">
        <v>98</v>
      </c>
      <c r="O22" s="17"/>
      <c r="P22" s="102" t="s">
        <v>89</v>
      </c>
      <c r="Q22" s="17"/>
      <c r="R22" s="20">
        <f t="shared" si="0"/>
        <v>90056.6</v>
      </c>
      <c r="S22" s="20">
        <f t="shared" si="1"/>
        <v>98160.8</v>
      </c>
      <c r="T22" s="20">
        <f t="shared" si="1"/>
        <v>74068.7</v>
      </c>
      <c r="U22" s="103">
        <f>SUM(R22+S22+T22)+'[1]Frac II (T1)'!U22</f>
        <v>493112.5782933</v>
      </c>
      <c r="AC22" s="3"/>
      <c r="AD22" s="3"/>
      <c r="AE22" s="3"/>
      <c r="AF22" s="3"/>
    </row>
    <row r="23" spans="1:32" ht="15" x14ac:dyDescent="0.3">
      <c r="A23" s="186"/>
      <c r="B23" s="105" t="s">
        <v>102</v>
      </c>
      <c r="C23" s="15"/>
      <c r="D23" s="100" t="s">
        <v>97</v>
      </c>
      <c r="E23" s="17"/>
      <c r="F23" s="18">
        <v>8069.89</v>
      </c>
      <c r="G23" s="18">
        <v>8813.67</v>
      </c>
      <c r="H23" s="18">
        <v>6659.31</v>
      </c>
      <c r="I23" s="17"/>
      <c r="J23" s="104">
        <v>3</v>
      </c>
      <c r="K23" s="106">
        <v>3</v>
      </c>
      <c r="L23" s="104">
        <v>3</v>
      </c>
      <c r="M23" s="17"/>
      <c r="N23" s="100" t="s">
        <v>98</v>
      </c>
      <c r="O23" s="17"/>
      <c r="P23" s="102" t="s">
        <v>89</v>
      </c>
      <c r="Q23" s="17"/>
      <c r="R23" s="20">
        <f t="shared" si="0"/>
        <v>24209.670000000002</v>
      </c>
      <c r="S23" s="20">
        <f t="shared" si="1"/>
        <v>26441.010000000002</v>
      </c>
      <c r="T23" s="20">
        <f t="shared" si="1"/>
        <v>19977.93</v>
      </c>
      <c r="U23" s="103">
        <f>SUM(R23+S23+T23)+'[1]Frac II (T1)'!U23</f>
        <v>132670.05666915001</v>
      </c>
      <c r="AC23" s="3"/>
      <c r="AD23" s="3"/>
      <c r="AE23" s="3"/>
      <c r="AF23" s="3"/>
    </row>
    <row r="24" spans="1:32" ht="15" x14ac:dyDescent="0.3">
      <c r="A24" s="186"/>
      <c r="B24" s="105" t="s">
        <v>103</v>
      </c>
      <c r="C24" s="15"/>
      <c r="D24" s="100" t="s">
        <v>97</v>
      </c>
      <c r="E24" s="17"/>
      <c r="F24" s="18">
        <v>7486.45</v>
      </c>
      <c r="G24" s="18">
        <v>7977.44</v>
      </c>
      <c r="H24" s="18">
        <v>6133.22</v>
      </c>
      <c r="I24" s="17"/>
      <c r="J24" s="104">
        <v>11</v>
      </c>
      <c r="K24" s="106">
        <v>11</v>
      </c>
      <c r="L24" s="104">
        <v>11</v>
      </c>
      <c r="M24" s="17"/>
      <c r="N24" s="100" t="s">
        <v>98</v>
      </c>
      <c r="O24" s="17"/>
      <c r="P24" s="102" t="s">
        <v>89</v>
      </c>
      <c r="Q24" s="17"/>
      <c r="R24" s="20">
        <f t="shared" si="0"/>
        <v>82350.95</v>
      </c>
      <c r="S24" s="20">
        <f t="shared" si="1"/>
        <v>87751.84</v>
      </c>
      <c r="T24" s="20">
        <f t="shared" si="1"/>
        <v>67465.42</v>
      </c>
      <c r="U24" s="103">
        <f>SUM(R24+S24+T24)+'[1]Frac II (T1)'!U24</f>
        <v>424860.24886590999</v>
      </c>
      <c r="AC24" s="3"/>
      <c r="AD24" s="3"/>
      <c r="AE24" s="3"/>
      <c r="AF24" s="3"/>
    </row>
    <row r="25" spans="1:32" ht="15" x14ac:dyDescent="0.3">
      <c r="A25" s="186"/>
      <c r="B25" s="105" t="s">
        <v>104</v>
      </c>
      <c r="C25" s="15"/>
      <c r="D25" s="100" t="s">
        <v>97</v>
      </c>
      <c r="E25" s="17"/>
      <c r="F25" s="18">
        <v>9200.66</v>
      </c>
      <c r="G25" s="18">
        <v>7860.9</v>
      </c>
      <c r="H25" s="18">
        <v>6174.58</v>
      </c>
      <c r="I25" s="17"/>
      <c r="J25" s="104">
        <v>5</v>
      </c>
      <c r="K25" s="106">
        <v>5</v>
      </c>
      <c r="L25" s="104">
        <v>5</v>
      </c>
      <c r="M25" s="17"/>
      <c r="N25" s="100" t="s">
        <v>98</v>
      </c>
      <c r="O25" s="17"/>
      <c r="P25" s="102" t="s">
        <v>89</v>
      </c>
      <c r="Q25" s="17"/>
      <c r="R25" s="20">
        <f t="shared" si="0"/>
        <v>46003.3</v>
      </c>
      <c r="S25" s="20">
        <f t="shared" si="1"/>
        <v>39304.5</v>
      </c>
      <c r="T25" s="20">
        <f t="shared" si="1"/>
        <v>30872.9</v>
      </c>
      <c r="U25" s="103">
        <f>SUM(R25+S25+T25)+'[1]Frac II (T1)'!U25</f>
        <v>200130.11972850002</v>
      </c>
      <c r="AC25" s="3"/>
      <c r="AD25" s="3"/>
      <c r="AE25" s="3"/>
      <c r="AF25" s="3"/>
    </row>
    <row r="26" spans="1:32" ht="15" x14ac:dyDescent="0.3">
      <c r="A26" s="186"/>
      <c r="B26" s="105" t="s">
        <v>105</v>
      </c>
      <c r="C26" s="15"/>
      <c r="D26" s="100" t="s">
        <v>97</v>
      </c>
      <c r="E26" s="17"/>
      <c r="F26" s="18">
        <v>9200.66</v>
      </c>
      <c r="G26" s="18">
        <v>7860.9</v>
      </c>
      <c r="H26" s="18">
        <v>6174.58</v>
      </c>
      <c r="I26" s="17"/>
      <c r="J26" s="104">
        <v>4</v>
      </c>
      <c r="K26" s="106">
        <v>4</v>
      </c>
      <c r="L26" s="104">
        <v>3</v>
      </c>
      <c r="M26" s="17"/>
      <c r="N26" s="100" t="s">
        <v>98</v>
      </c>
      <c r="O26" s="17"/>
      <c r="P26" s="102" t="s">
        <v>89</v>
      </c>
      <c r="Q26" s="17"/>
      <c r="R26" s="20">
        <f t="shared" si="0"/>
        <v>36802.639999999999</v>
      </c>
      <c r="S26" s="20">
        <f t="shared" si="1"/>
        <v>31443.599999999999</v>
      </c>
      <c r="T26" s="20">
        <f t="shared" si="1"/>
        <v>18523.739999999998</v>
      </c>
      <c r="U26" s="103">
        <f>SUM(R26+S26+T26)+'[1]Frac II (T1)'!U26</f>
        <v>153929.51578279998</v>
      </c>
      <c r="AC26" s="3"/>
      <c r="AD26" s="3"/>
      <c r="AE26" s="3"/>
      <c r="AF26" s="3"/>
    </row>
    <row r="27" spans="1:32" ht="15" x14ac:dyDescent="0.3">
      <c r="A27" s="186"/>
      <c r="B27" s="105" t="s">
        <v>106</v>
      </c>
      <c r="C27" s="15"/>
      <c r="D27" s="100" t="s">
        <v>97</v>
      </c>
      <c r="E27" s="17"/>
      <c r="F27" s="18">
        <v>9200.66</v>
      </c>
      <c r="G27" s="18">
        <v>7860.9</v>
      </c>
      <c r="H27" s="18">
        <v>6174.58</v>
      </c>
      <c r="I27" s="17"/>
      <c r="J27" s="104">
        <v>5</v>
      </c>
      <c r="K27" s="106">
        <v>5</v>
      </c>
      <c r="L27" s="104">
        <v>5</v>
      </c>
      <c r="M27" s="17"/>
      <c r="N27" s="100" t="s">
        <v>98</v>
      </c>
      <c r="O27" s="17"/>
      <c r="P27" s="102" t="s">
        <v>89</v>
      </c>
      <c r="Q27" s="17"/>
      <c r="R27" s="20">
        <f t="shared" si="0"/>
        <v>46003.3</v>
      </c>
      <c r="S27" s="20">
        <f t="shared" si="1"/>
        <v>39304.5</v>
      </c>
      <c r="T27" s="20">
        <f t="shared" si="1"/>
        <v>30872.9</v>
      </c>
      <c r="U27" s="103">
        <f>SUM(R27+S27+T27)+'[1]Frac II (T1)'!U27</f>
        <v>116180.70000000001</v>
      </c>
      <c r="AC27" s="3"/>
      <c r="AD27" s="3"/>
      <c r="AE27" s="3"/>
      <c r="AF27" s="3"/>
    </row>
    <row r="28" spans="1:32" ht="15" x14ac:dyDescent="0.3">
      <c r="A28" s="186"/>
      <c r="B28" s="105" t="s">
        <v>107</v>
      </c>
      <c r="C28" s="15"/>
      <c r="D28" s="100" t="s">
        <v>97</v>
      </c>
      <c r="E28" s="17"/>
      <c r="F28" s="18">
        <v>9200.66</v>
      </c>
      <c r="G28" s="18">
        <v>7860.9</v>
      </c>
      <c r="H28" s="18">
        <v>6174.58</v>
      </c>
      <c r="I28" s="17"/>
      <c r="J28" s="104">
        <v>1</v>
      </c>
      <c r="K28" s="106">
        <v>1</v>
      </c>
      <c r="L28" s="104">
        <v>1</v>
      </c>
      <c r="M28" s="17"/>
      <c r="N28" s="100" t="s">
        <v>98</v>
      </c>
      <c r="O28" s="17"/>
      <c r="P28" s="102" t="s">
        <v>89</v>
      </c>
      <c r="Q28" s="17"/>
      <c r="R28" s="20">
        <f t="shared" si="0"/>
        <v>9200.66</v>
      </c>
      <c r="S28" s="20">
        <f t="shared" si="1"/>
        <v>7860.9</v>
      </c>
      <c r="T28" s="20">
        <f t="shared" si="1"/>
        <v>6174.58</v>
      </c>
      <c r="U28" s="103">
        <f>SUM(R28+S28+T28)+'[1]Frac II (T1)'!U28</f>
        <v>40026.023945699999</v>
      </c>
      <c r="AC28" s="3"/>
      <c r="AD28" s="3"/>
      <c r="AE28" s="3"/>
      <c r="AF28" s="3"/>
    </row>
    <row r="29" spans="1:32" ht="15" x14ac:dyDescent="0.3">
      <c r="A29" s="186"/>
      <c r="B29" s="105" t="s">
        <v>108</v>
      </c>
      <c r="C29" s="15"/>
      <c r="D29" s="100" t="s">
        <v>97</v>
      </c>
      <c r="E29" s="17"/>
      <c r="F29" s="18">
        <v>9200.66</v>
      </c>
      <c r="G29" s="18">
        <v>7860.9</v>
      </c>
      <c r="H29" s="18">
        <v>6174.58</v>
      </c>
      <c r="I29" s="17"/>
      <c r="J29" s="104">
        <v>8</v>
      </c>
      <c r="K29" s="106">
        <v>8</v>
      </c>
      <c r="L29" s="104">
        <v>8</v>
      </c>
      <c r="M29" s="17"/>
      <c r="N29" s="100" t="s">
        <v>98</v>
      </c>
      <c r="O29" s="17"/>
      <c r="P29" s="102" t="s">
        <v>89</v>
      </c>
      <c r="Q29" s="17"/>
      <c r="R29" s="20">
        <f t="shared" si="0"/>
        <v>73605.279999999999</v>
      </c>
      <c r="S29" s="20">
        <f t="shared" si="1"/>
        <v>62887.199999999997</v>
      </c>
      <c r="T29" s="20">
        <f t="shared" si="1"/>
        <v>49396.639999999999</v>
      </c>
      <c r="U29" s="103">
        <f>SUM(R29+S29+T29)+'[1]Frac II (T1)'!U29</f>
        <v>320208.19156559999</v>
      </c>
      <c r="AC29" s="3"/>
      <c r="AD29" s="3"/>
      <c r="AE29" s="3"/>
      <c r="AF29" s="3"/>
    </row>
    <row r="30" spans="1:32" ht="15" x14ac:dyDescent="0.3">
      <c r="A30" s="186"/>
      <c r="B30" s="105" t="s">
        <v>109</v>
      </c>
      <c r="C30" s="15"/>
      <c r="D30" s="100" t="s">
        <v>97</v>
      </c>
      <c r="E30" s="17"/>
      <c r="F30" s="18">
        <v>9200.66</v>
      </c>
      <c r="G30" s="18">
        <v>7860.9</v>
      </c>
      <c r="H30" s="18">
        <v>6174.58</v>
      </c>
      <c r="I30" s="17"/>
      <c r="J30" s="104">
        <v>5</v>
      </c>
      <c r="K30" s="106">
        <v>5</v>
      </c>
      <c r="L30" s="104">
        <v>5</v>
      </c>
      <c r="M30" s="17"/>
      <c r="N30" s="100" t="s">
        <v>98</v>
      </c>
      <c r="O30" s="17"/>
      <c r="P30" s="102" t="s">
        <v>89</v>
      </c>
      <c r="Q30" s="17"/>
      <c r="R30" s="20">
        <f t="shared" si="0"/>
        <v>46003.3</v>
      </c>
      <c r="S30" s="20">
        <f t="shared" si="1"/>
        <v>39304.5</v>
      </c>
      <c r="T30" s="20">
        <f t="shared" si="1"/>
        <v>30872.9</v>
      </c>
      <c r="U30" s="103">
        <f>SUM(R30+S30+T30)+'[1]Frac II (T1)'!U30</f>
        <v>200130.11972850002</v>
      </c>
      <c r="AC30" s="3"/>
      <c r="AD30" s="3"/>
      <c r="AE30" s="3"/>
      <c r="AF30" s="3"/>
    </row>
    <row r="31" spans="1:32" ht="15" x14ac:dyDescent="0.3">
      <c r="A31" s="186"/>
      <c r="B31" s="105" t="s">
        <v>110</v>
      </c>
      <c r="C31" s="15"/>
      <c r="D31" s="100" t="s">
        <v>97</v>
      </c>
      <c r="E31" s="17"/>
      <c r="F31" s="18">
        <v>9200.66</v>
      </c>
      <c r="G31" s="18">
        <v>7860.9</v>
      </c>
      <c r="H31" s="18">
        <v>6174.58</v>
      </c>
      <c r="I31" s="17"/>
      <c r="J31" s="104">
        <v>1</v>
      </c>
      <c r="K31" s="106">
        <v>1</v>
      </c>
      <c r="L31" s="104">
        <v>1</v>
      </c>
      <c r="M31" s="17"/>
      <c r="N31" s="100" t="s">
        <v>98</v>
      </c>
      <c r="O31" s="17"/>
      <c r="P31" s="102" t="s">
        <v>89</v>
      </c>
      <c r="Q31" s="17"/>
      <c r="R31" s="20">
        <f t="shared" si="0"/>
        <v>9200.66</v>
      </c>
      <c r="S31" s="20">
        <f t="shared" si="1"/>
        <v>7860.9</v>
      </c>
      <c r="T31" s="20">
        <f t="shared" si="1"/>
        <v>6174.58</v>
      </c>
      <c r="U31" s="103">
        <f>SUM(R31+S31+T31)+'[1]Frac II (T1)'!U31</f>
        <v>40026.023945699999</v>
      </c>
      <c r="AC31" s="3"/>
      <c r="AD31" s="3"/>
      <c r="AE31" s="3"/>
      <c r="AF31" s="3"/>
    </row>
    <row r="32" spans="1:32" ht="15" x14ac:dyDescent="0.3">
      <c r="A32" s="186"/>
      <c r="B32" s="105" t="s">
        <v>111</v>
      </c>
      <c r="C32" s="15"/>
      <c r="D32" s="100" t="s">
        <v>97</v>
      </c>
      <c r="E32" s="17"/>
      <c r="F32" s="18">
        <v>9200.66</v>
      </c>
      <c r="G32" s="18">
        <v>7860.9</v>
      </c>
      <c r="H32" s="18">
        <v>6174.58</v>
      </c>
      <c r="I32" s="17"/>
      <c r="J32" s="104">
        <v>1</v>
      </c>
      <c r="K32" s="106">
        <v>1</v>
      </c>
      <c r="L32" s="104">
        <v>1</v>
      </c>
      <c r="M32" s="17"/>
      <c r="N32" s="100" t="s">
        <v>98</v>
      </c>
      <c r="O32" s="17"/>
      <c r="P32" s="102" t="s">
        <v>89</v>
      </c>
      <c r="Q32" s="17"/>
      <c r="R32" s="20">
        <f t="shared" si="0"/>
        <v>9200.66</v>
      </c>
      <c r="S32" s="20">
        <f t="shared" si="1"/>
        <v>7860.9</v>
      </c>
      <c r="T32" s="20">
        <f t="shared" si="1"/>
        <v>6174.58</v>
      </c>
      <c r="U32" s="103">
        <f>SUM(R32+S32+T32)+'[1]Frac II (T1)'!U32</f>
        <v>40026.023945699999</v>
      </c>
      <c r="AC32" s="3"/>
      <c r="AD32" s="3"/>
      <c r="AE32" s="3"/>
      <c r="AF32" s="3"/>
    </row>
    <row r="33" spans="1:32" ht="15" x14ac:dyDescent="0.3">
      <c r="A33" s="186"/>
      <c r="B33" s="105" t="s">
        <v>112</v>
      </c>
      <c r="C33" s="15"/>
      <c r="D33" s="100" t="s">
        <v>113</v>
      </c>
      <c r="E33" s="17"/>
      <c r="F33" s="18">
        <v>18213.96</v>
      </c>
      <c r="G33" s="18">
        <v>20299.14</v>
      </c>
      <c r="H33" s="18">
        <v>14852.66</v>
      </c>
      <c r="I33" s="17"/>
      <c r="J33" s="104">
        <v>16</v>
      </c>
      <c r="K33" s="104">
        <v>16</v>
      </c>
      <c r="L33" s="104">
        <v>16</v>
      </c>
      <c r="M33" s="17"/>
      <c r="N33" s="100" t="s">
        <v>114</v>
      </c>
      <c r="O33" s="17"/>
      <c r="P33" s="102" t="s">
        <v>89</v>
      </c>
      <c r="Q33" s="17"/>
      <c r="R33" s="20">
        <f t="shared" si="0"/>
        <v>291423.35999999999</v>
      </c>
      <c r="S33" s="20">
        <f t="shared" si="1"/>
        <v>324786.24</v>
      </c>
      <c r="T33" s="20">
        <f t="shared" si="1"/>
        <v>237642.56</v>
      </c>
      <c r="U33" s="103">
        <f>SUM(R33+S33+T33)+'[1]Frac II (T1)'!U33</f>
        <v>1605993.15600224</v>
      </c>
      <c r="AC33" s="3"/>
      <c r="AD33" s="3"/>
      <c r="AE33" s="3"/>
      <c r="AF33" s="3"/>
    </row>
    <row r="34" spans="1:32" ht="15" x14ac:dyDescent="0.3">
      <c r="A34" s="186"/>
      <c r="B34" s="105" t="s">
        <v>115</v>
      </c>
      <c r="C34" s="15"/>
      <c r="D34" s="100" t="s">
        <v>113</v>
      </c>
      <c r="E34" s="17"/>
      <c r="F34" s="18">
        <v>21329.16</v>
      </c>
      <c r="G34" s="18">
        <v>23648.400000000001</v>
      </c>
      <c r="H34" s="18">
        <v>17350.38</v>
      </c>
      <c r="I34" s="17"/>
      <c r="J34" s="104">
        <v>14</v>
      </c>
      <c r="K34" s="104">
        <v>14</v>
      </c>
      <c r="L34" s="104">
        <v>14</v>
      </c>
      <c r="M34" s="17"/>
      <c r="N34" s="100" t="s">
        <v>114</v>
      </c>
      <c r="O34" s="17"/>
      <c r="P34" s="102" t="s">
        <v>89</v>
      </c>
      <c r="Q34" s="17"/>
      <c r="R34" s="20">
        <f t="shared" si="0"/>
        <v>298608.24</v>
      </c>
      <c r="S34" s="20">
        <f t="shared" si="1"/>
        <v>331077.60000000003</v>
      </c>
      <c r="T34" s="20">
        <f t="shared" si="1"/>
        <v>242905.32</v>
      </c>
      <c r="U34" s="103">
        <f>SUM(R34+S34+T34)+'[1]Frac II (T1)'!U34</f>
        <v>1643077.3478872201</v>
      </c>
      <c r="AC34" s="3"/>
      <c r="AD34" s="3"/>
      <c r="AE34" s="3"/>
      <c r="AF34" s="3"/>
    </row>
    <row r="35" spans="1:32" ht="15" x14ac:dyDescent="0.3">
      <c r="A35" s="186"/>
      <c r="B35" s="105" t="s">
        <v>116</v>
      </c>
      <c r="C35" s="15"/>
      <c r="D35" s="100" t="s">
        <v>113</v>
      </c>
      <c r="E35" s="17"/>
      <c r="F35" s="18">
        <v>24792.57</v>
      </c>
      <c r="G35" s="18">
        <v>26889.87</v>
      </c>
      <c r="H35" s="18">
        <v>20128.560000000001</v>
      </c>
      <c r="I35" s="17"/>
      <c r="J35" s="104">
        <v>1</v>
      </c>
      <c r="K35" s="104">
        <v>1</v>
      </c>
      <c r="L35" s="104">
        <v>1</v>
      </c>
      <c r="M35" s="17"/>
      <c r="N35" s="100" t="s">
        <v>114</v>
      </c>
      <c r="O35" s="17"/>
      <c r="P35" s="102" t="s">
        <v>89</v>
      </c>
      <c r="Q35" s="17"/>
      <c r="R35" s="20">
        <f t="shared" si="0"/>
        <v>24792.57</v>
      </c>
      <c r="S35" s="20">
        <f t="shared" si="1"/>
        <v>26889.87</v>
      </c>
      <c r="T35" s="20">
        <f t="shared" si="1"/>
        <v>20128.560000000001</v>
      </c>
      <c r="U35" s="103">
        <f>SUM(R35+S35+T35)+'[1]Frac II (T1)'!U35</f>
        <v>135773.02826295001</v>
      </c>
      <c r="AC35" s="3"/>
      <c r="AD35" s="3"/>
      <c r="AE35" s="3"/>
      <c r="AF35" s="3"/>
    </row>
    <row r="36" spans="1:32" ht="15" x14ac:dyDescent="0.3">
      <c r="A36" s="187"/>
      <c r="B36" s="105" t="s">
        <v>117</v>
      </c>
      <c r="C36" s="15"/>
      <c r="D36" s="100" t="s">
        <v>113</v>
      </c>
      <c r="E36" s="17"/>
      <c r="F36" s="18">
        <v>307.89</v>
      </c>
      <c r="G36" s="18">
        <v>260.64999999999998</v>
      </c>
      <c r="H36" s="18">
        <v>248.18</v>
      </c>
      <c r="I36" s="17"/>
      <c r="J36" s="107">
        <v>3009.0796063529183</v>
      </c>
      <c r="K36" s="108">
        <v>3450.1144446575854</v>
      </c>
      <c r="L36" s="108">
        <v>2438.6029091788205</v>
      </c>
      <c r="M36" s="17"/>
      <c r="N36" s="100" t="s">
        <v>114</v>
      </c>
      <c r="O36" s="17"/>
      <c r="P36" s="102" t="s">
        <v>89</v>
      </c>
      <c r="Q36" s="17"/>
      <c r="R36" s="20">
        <f t="shared" si="0"/>
        <v>926465.52</v>
      </c>
      <c r="S36" s="20">
        <f t="shared" si="1"/>
        <v>899272.32999999961</v>
      </c>
      <c r="T36" s="20">
        <f t="shared" si="1"/>
        <v>605212.46999999974</v>
      </c>
      <c r="U36" s="103">
        <f>SUM(R36+S36+T36)+'[1]Frac II (T1)'!U36</f>
        <v>5092590.76090312</v>
      </c>
      <c r="AC36" s="3"/>
      <c r="AD36" s="3"/>
      <c r="AE36" s="3"/>
      <c r="AF36" s="3"/>
    </row>
    <row r="37" spans="1:32" ht="15" hidden="1" x14ac:dyDescent="0.3">
      <c r="A37" s="13"/>
      <c r="B37" s="14"/>
      <c r="C37" s="15"/>
      <c r="D37" s="16"/>
      <c r="E37" s="17"/>
      <c r="F37" s="18"/>
      <c r="G37" s="18"/>
      <c r="H37" s="18"/>
      <c r="I37" s="17"/>
      <c r="J37" s="104"/>
      <c r="K37" s="16"/>
      <c r="L37" s="16"/>
      <c r="M37" s="17"/>
      <c r="N37" s="16"/>
      <c r="O37" s="17"/>
      <c r="P37" s="19"/>
      <c r="Q37" s="17"/>
      <c r="R37" s="20"/>
      <c r="S37" s="20"/>
      <c r="T37" s="20"/>
      <c r="U37" s="103">
        <f>SUM(R37+S37+T37)+'[1]Frac II (T1)'!U37</f>
        <v>0</v>
      </c>
      <c r="AC37" s="3"/>
      <c r="AD37" s="3"/>
      <c r="AE37" s="3"/>
      <c r="AF37" s="3"/>
    </row>
    <row r="38" spans="1:32" ht="15" hidden="1" x14ac:dyDescent="0.3">
      <c r="A38" s="13"/>
      <c r="B38" s="14"/>
      <c r="C38" s="15"/>
      <c r="D38" s="16"/>
      <c r="E38" s="17"/>
      <c r="F38" s="18"/>
      <c r="G38" s="18"/>
      <c r="H38" s="18"/>
      <c r="I38" s="17"/>
      <c r="J38" s="104"/>
      <c r="K38" s="16"/>
      <c r="L38" s="16"/>
      <c r="M38" s="17"/>
      <c r="N38" s="16"/>
      <c r="O38" s="17"/>
      <c r="P38" s="19"/>
      <c r="Q38" s="17"/>
      <c r="R38" s="20"/>
      <c r="S38" s="20"/>
      <c r="T38" s="20"/>
      <c r="U38" s="103">
        <f>SUM(R38+S38+T38)+'[1]Frac II (T1)'!U38</f>
        <v>0</v>
      </c>
      <c r="AC38" s="3"/>
      <c r="AD38" s="3"/>
      <c r="AE38" s="3"/>
      <c r="AF38" s="3"/>
    </row>
    <row r="39" spans="1:32" ht="15" hidden="1" x14ac:dyDescent="0.3">
      <c r="A39" s="13"/>
      <c r="B39" s="14"/>
      <c r="C39" s="15"/>
      <c r="D39" s="16"/>
      <c r="E39" s="17"/>
      <c r="F39" s="18"/>
      <c r="G39" s="18"/>
      <c r="H39" s="18"/>
      <c r="I39" s="17"/>
      <c r="J39" s="104"/>
      <c r="K39" s="16"/>
      <c r="L39" s="16"/>
      <c r="M39" s="17"/>
      <c r="N39" s="16"/>
      <c r="O39" s="17"/>
      <c r="P39" s="19"/>
      <c r="Q39" s="17"/>
      <c r="R39" s="20"/>
      <c r="S39" s="20"/>
      <c r="T39" s="20"/>
      <c r="U39" s="103">
        <f>SUM(R39+S39+T39)+'[1]Frac II (T1)'!U39</f>
        <v>0</v>
      </c>
      <c r="AC39" s="3"/>
      <c r="AD39" s="3"/>
      <c r="AE39" s="3"/>
      <c r="AF39" s="3"/>
    </row>
    <row r="40" spans="1:32" ht="15" hidden="1" x14ac:dyDescent="0.3">
      <c r="A40" s="13"/>
      <c r="B40" s="14"/>
      <c r="C40" s="15"/>
      <c r="D40" s="16"/>
      <c r="E40" s="17"/>
      <c r="F40" s="18"/>
      <c r="G40" s="18"/>
      <c r="H40" s="18"/>
      <c r="I40" s="17"/>
      <c r="J40" s="104"/>
      <c r="K40" s="16"/>
      <c r="L40" s="16"/>
      <c r="M40" s="17"/>
      <c r="N40" s="16"/>
      <c r="O40" s="17"/>
      <c r="P40" s="19"/>
      <c r="Q40" s="17"/>
      <c r="R40" s="20"/>
      <c r="S40" s="20"/>
      <c r="T40" s="20"/>
      <c r="U40" s="103">
        <f>SUM(R40+S40+T40)+'[1]Frac II (T1)'!U40</f>
        <v>0</v>
      </c>
      <c r="AC40" s="3"/>
      <c r="AD40" s="3"/>
      <c r="AE40" s="3"/>
      <c r="AF40" s="3"/>
    </row>
    <row r="41" spans="1:32" ht="15" hidden="1" x14ac:dyDescent="0.3">
      <c r="A41" s="16"/>
      <c r="B41" s="21"/>
      <c r="C41" s="15"/>
      <c r="D41" s="16"/>
      <c r="E41" s="22"/>
      <c r="F41" s="18"/>
      <c r="G41" s="18"/>
      <c r="H41" s="18"/>
      <c r="I41" s="22"/>
      <c r="J41" s="104"/>
      <c r="K41" s="16"/>
      <c r="L41" s="16"/>
      <c r="M41" s="22"/>
      <c r="N41" s="16"/>
      <c r="O41" s="22"/>
      <c r="P41" s="19"/>
      <c r="Q41" s="22"/>
      <c r="R41" s="23"/>
      <c r="S41" s="23"/>
      <c r="T41" s="23"/>
      <c r="U41" s="103">
        <f>SUM(R41+S41+T41)+'[1]Frac II (T1)'!U41</f>
        <v>0</v>
      </c>
      <c r="V41" s="24"/>
      <c r="Y41" s="25"/>
      <c r="AA41" s="11">
        <f>SUM(W41:Y41)</f>
        <v>0</v>
      </c>
      <c r="AC41" s="3"/>
      <c r="AD41" s="3"/>
      <c r="AE41" s="3"/>
      <c r="AF41" s="3"/>
    </row>
    <row r="42" spans="1:32" ht="15" hidden="1" x14ac:dyDescent="0.3">
      <c r="A42" s="16"/>
      <c r="B42" s="14"/>
      <c r="C42" s="15"/>
      <c r="D42" s="16"/>
      <c r="E42" s="22"/>
      <c r="F42" s="18"/>
      <c r="G42" s="18"/>
      <c r="H42" s="18"/>
      <c r="I42" s="22"/>
      <c r="J42" s="109"/>
      <c r="K42" s="26"/>
      <c r="L42" s="26"/>
      <c r="M42" s="22"/>
      <c r="N42" s="16"/>
      <c r="O42" s="22"/>
      <c r="P42" s="19"/>
      <c r="Q42" s="22"/>
      <c r="R42" s="20"/>
      <c r="S42" s="20"/>
      <c r="T42" s="20"/>
      <c r="U42" s="103">
        <f>SUM(R42+S42+T42)+'[1]Frac II (T1)'!U42</f>
        <v>0</v>
      </c>
      <c r="Y42" s="25"/>
      <c r="AA42" s="11">
        <f t="shared" ref="AA42:AA65" si="2">SUM(W42:Y42)</f>
        <v>0</v>
      </c>
      <c r="AC42" s="3"/>
      <c r="AD42" s="3"/>
      <c r="AE42" s="3"/>
      <c r="AF42" s="3"/>
    </row>
    <row r="43" spans="1:32" ht="15" hidden="1" x14ac:dyDescent="0.3">
      <c r="A43" s="16"/>
      <c r="B43" s="14"/>
      <c r="C43" s="15"/>
      <c r="D43" s="16"/>
      <c r="E43" s="22"/>
      <c r="F43" s="18"/>
      <c r="G43" s="18"/>
      <c r="H43" s="18"/>
      <c r="I43" s="22"/>
      <c r="J43" s="109"/>
      <c r="K43" s="26"/>
      <c r="L43" s="26"/>
      <c r="M43" s="22"/>
      <c r="N43" s="16"/>
      <c r="O43" s="22"/>
      <c r="P43" s="19"/>
      <c r="Q43" s="22"/>
      <c r="R43" s="20"/>
      <c r="S43" s="20"/>
      <c r="T43" s="20"/>
      <c r="U43" s="103">
        <f>SUM(R43+S43+T43)+'[1]Frac II (T1)'!U43</f>
        <v>0</v>
      </c>
      <c r="Y43" s="25"/>
      <c r="AA43" s="11">
        <f t="shared" si="2"/>
        <v>0</v>
      </c>
      <c r="AC43" s="3"/>
      <c r="AD43" s="3"/>
      <c r="AE43" s="3"/>
      <c r="AF43" s="3"/>
    </row>
    <row r="44" spans="1:32" ht="15" hidden="1" x14ac:dyDescent="0.3">
      <c r="A44" s="16"/>
      <c r="B44" s="14"/>
      <c r="C44" s="27"/>
      <c r="D44" s="16"/>
      <c r="E44" s="22"/>
      <c r="F44" s="18"/>
      <c r="G44" s="18"/>
      <c r="H44" s="18"/>
      <c r="I44" s="22"/>
      <c r="J44" s="109"/>
      <c r="K44" s="26"/>
      <c r="L44" s="26"/>
      <c r="M44" s="22"/>
      <c r="N44" s="16"/>
      <c r="O44" s="22"/>
      <c r="P44" s="19"/>
      <c r="Q44" s="22"/>
      <c r="R44" s="20"/>
      <c r="S44" s="20"/>
      <c r="T44" s="20"/>
      <c r="U44" s="103">
        <f>SUM(R44+S44+T44)+'[1]Frac II (T1)'!U44</f>
        <v>0</v>
      </c>
      <c r="Y44" s="25"/>
      <c r="AA44" s="11">
        <f t="shared" si="2"/>
        <v>0</v>
      </c>
      <c r="AC44" s="3"/>
      <c r="AD44" s="3"/>
      <c r="AE44" s="3"/>
      <c r="AF44" s="3"/>
    </row>
    <row r="45" spans="1:32" ht="15" hidden="1" x14ac:dyDescent="0.3">
      <c r="A45" s="16"/>
      <c r="B45" s="28"/>
      <c r="C45" s="27"/>
      <c r="D45" s="16"/>
      <c r="E45" s="22"/>
      <c r="F45" s="18"/>
      <c r="G45" s="18"/>
      <c r="H45" s="18"/>
      <c r="I45" s="22"/>
      <c r="J45" s="109"/>
      <c r="K45" s="26"/>
      <c r="L45" s="26"/>
      <c r="M45" s="22"/>
      <c r="N45" s="16"/>
      <c r="O45" s="22"/>
      <c r="P45" s="19"/>
      <c r="Q45" s="22"/>
      <c r="R45" s="20"/>
      <c r="S45" s="20"/>
      <c r="T45" s="20"/>
      <c r="U45" s="103">
        <f>SUM(R45+S45+T45)+'[1]Frac II (T1)'!U45</f>
        <v>0</v>
      </c>
      <c r="Y45" s="25"/>
      <c r="AA45" s="11">
        <f t="shared" si="2"/>
        <v>0</v>
      </c>
      <c r="AC45" s="3"/>
      <c r="AD45" s="3"/>
      <c r="AE45" s="3"/>
      <c r="AF45" s="3"/>
    </row>
    <row r="46" spans="1:32" ht="15" hidden="1" x14ac:dyDescent="0.3">
      <c r="A46" s="16"/>
      <c r="B46" s="28"/>
      <c r="C46" s="15"/>
      <c r="D46" s="16"/>
      <c r="E46" s="22"/>
      <c r="F46" s="18"/>
      <c r="G46" s="18"/>
      <c r="H46" s="18"/>
      <c r="I46" s="22"/>
      <c r="J46" s="26"/>
      <c r="K46" s="26"/>
      <c r="L46" s="26"/>
      <c r="M46" s="22"/>
      <c r="N46" s="16"/>
      <c r="O46" s="22"/>
      <c r="P46" s="19"/>
      <c r="Q46" s="22"/>
      <c r="R46" s="20"/>
      <c r="S46" s="20"/>
      <c r="T46" s="20"/>
      <c r="U46" s="103">
        <f>SUM(R46+S46+T46)+'[1]Frac II (T1)'!U46</f>
        <v>0</v>
      </c>
      <c r="Y46" s="25"/>
      <c r="AA46" s="11">
        <f t="shared" si="2"/>
        <v>0</v>
      </c>
      <c r="AC46" s="3"/>
      <c r="AD46" s="3"/>
      <c r="AE46" s="3"/>
      <c r="AF46" s="3"/>
    </row>
    <row r="47" spans="1:32" ht="15" hidden="1" x14ac:dyDescent="0.3">
      <c r="A47" s="16"/>
      <c r="B47" s="14"/>
      <c r="C47" s="15"/>
      <c r="D47" s="16"/>
      <c r="E47" s="22"/>
      <c r="F47" s="18"/>
      <c r="G47" s="18"/>
      <c r="H47" s="18"/>
      <c r="I47" s="22"/>
      <c r="J47" s="26"/>
      <c r="K47" s="26"/>
      <c r="L47" s="26"/>
      <c r="M47" s="22"/>
      <c r="N47" s="16"/>
      <c r="O47" s="22"/>
      <c r="P47" s="19"/>
      <c r="Q47" s="22"/>
      <c r="R47" s="20"/>
      <c r="S47" s="20"/>
      <c r="T47" s="20"/>
      <c r="U47" s="103">
        <f>SUM(R47+S47+T47)+'[1]Frac II (T1)'!U47</f>
        <v>0</v>
      </c>
      <c r="Y47" s="25"/>
      <c r="AA47" s="11">
        <f t="shared" si="2"/>
        <v>0</v>
      </c>
      <c r="AC47" s="3"/>
      <c r="AD47" s="3"/>
      <c r="AE47" s="3"/>
      <c r="AF47" s="3"/>
    </row>
    <row r="48" spans="1:32" ht="15" hidden="1" x14ac:dyDescent="0.3">
      <c r="A48" s="16"/>
      <c r="B48" s="14"/>
      <c r="C48" s="15"/>
      <c r="D48" s="16"/>
      <c r="E48" s="22"/>
      <c r="F48" s="18"/>
      <c r="G48" s="18"/>
      <c r="H48" s="18"/>
      <c r="I48" s="22"/>
      <c r="J48" s="16"/>
      <c r="K48" s="16"/>
      <c r="L48" s="16"/>
      <c r="M48" s="22"/>
      <c r="N48" s="16"/>
      <c r="O48" s="22"/>
      <c r="P48" s="19"/>
      <c r="Q48" s="22"/>
      <c r="R48" s="20"/>
      <c r="S48" s="20"/>
      <c r="T48" s="20"/>
      <c r="U48" s="103">
        <f>SUM(R48+S48+T48)+'[1]Frac II (T1)'!U48</f>
        <v>0</v>
      </c>
      <c r="Y48" s="25"/>
      <c r="AA48" s="11">
        <f t="shared" si="2"/>
        <v>0</v>
      </c>
      <c r="AC48" s="3"/>
      <c r="AD48" s="3"/>
      <c r="AE48" s="3"/>
      <c r="AF48" s="3"/>
    </row>
    <row r="49" spans="1:32" ht="15" hidden="1" x14ac:dyDescent="0.3">
      <c r="A49" s="16"/>
      <c r="B49" s="14"/>
      <c r="C49" s="15"/>
      <c r="D49" s="16"/>
      <c r="E49" s="22"/>
      <c r="F49" s="18"/>
      <c r="G49" s="18"/>
      <c r="H49" s="18"/>
      <c r="I49" s="22"/>
      <c r="J49" s="16"/>
      <c r="K49" s="16"/>
      <c r="L49" s="16"/>
      <c r="M49" s="22"/>
      <c r="N49" s="16"/>
      <c r="O49" s="22"/>
      <c r="P49" s="19"/>
      <c r="Q49" s="22"/>
      <c r="R49" s="20"/>
      <c r="S49" s="20"/>
      <c r="T49" s="20"/>
      <c r="U49" s="103">
        <f>SUM(R49+S49+T49)+'[1]Frac II (T1)'!U49</f>
        <v>0</v>
      </c>
      <c r="Y49" s="25"/>
      <c r="AA49" s="11">
        <f t="shared" si="2"/>
        <v>0</v>
      </c>
      <c r="AC49" s="3"/>
      <c r="AD49" s="3"/>
      <c r="AE49" s="3"/>
      <c r="AF49" s="3"/>
    </row>
    <row r="50" spans="1:32" ht="15" hidden="1" x14ac:dyDescent="0.3">
      <c r="A50" s="16"/>
      <c r="B50" s="14"/>
      <c r="C50" s="15"/>
      <c r="D50" s="16"/>
      <c r="E50" s="22"/>
      <c r="F50" s="18"/>
      <c r="G50" s="18"/>
      <c r="H50" s="18"/>
      <c r="I50" s="22"/>
      <c r="J50" s="26"/>
      <c r="K50" s="26"/>
      <c r="L50" s="26"/>
      <c r="M50" s="22"/>
      <c r="N50" s="16"/>
      <c r="O50" s="22"/>
      <c r="P50" s="19"/>
      <c r="Q50" s="22"/>
      <c r="R50" s="20"/>
      <c r="S50" s="20"/>
      <c r="T50" s="20"/>
      <c r="U50" s="103">
        <f>SUM(R50+S50+T50)+'[1]Frac II (T1)'!U50</f>
        <v>0</v>
      </c>
      <c r="Y50" s="25"/>
      <c r="AA50" s="11">
        <f t="shared" si="2"/>
        <v>0</v>
      </c>
      <c r="AC50" s="3"/>
      <c r="AD50" s="3"/>
      <c r="AE50" s="3"/>
      <c r="AF50" s="3"/>
    </row>
    <row r="51" spans="1:32" ht="15" hidden="1" x14ac:dyDescent="0.3">
      <c r="A51" s="16"/>
      <c r="B51" s="14"/>
      <c r="C51" s="15"/>
      <c r="D51" s="16"/>
      <c r="E51" s="22"/>
      <c r="F51" s="18"/>
      <c r="G51" s="18"/>
      <c r="H51" s="18"/>
      <c r="I51" s="22"/>
      <c r="J51" s="16"/>
      <c r="K51" s="16"/>
      <c r="L51" s="16"/>
      <c r="M51" s="22"/>
      <c r="N51" s="16"/>
      <c r="O51" s="22"/>
      <c r="P51" s="19"/>
      <c r="Q51" s="22"/>
      <c r="R51" s="20"/>
      <c r="S51" s="20"/>
      <c r="T51" s="20"/>
      <c r="U51" s="103">
        <f>SUM(R51+S51+T51)+'[1]Frac II (T1)'!U51</f>
        <v>0</v>
      </c>
      <c r="Y51" s="25"/>
      <c r="AA51" s="11">
        <f t="shared" si="2"/>
        <v>0</v>
      </c>
      <c r="AC51" s="3"/>
      <c r="AD51" s="3"/>
      <c r="AE51" s="3"/>
      <c r="AF51" s="3"/>
    </row>
    <row r="52" spans="1:32" ht="15" hidden="1" x14ac:dyDescent="0.3">
      <c r="A52" s="16"/>
      <c r="B52" s="14"/>
      <c r="C52" s="15"/>
      <c r="D52" s="16"/>
      <c r="E52" s="22"/>
      <c r="F52" s="18"/>
      <c r="G52" s="18"/>
      <c r="H52" s="18"/>
      <c r="I52" s="22"/>
      <c r="J52" s="16"/>
      <c r="K52" s="16"/>
      <c r="L52" s="16"/>
      <c r="M52" s="22"/>
      <c r="N52" s="16"/>
      <c r="O52" s="22"/>
      <c r="P52" s="19"/>
      <c r="Q52" s="22"/>
      <c r="R52" s="20"/>
      <c r="S52" s="20"/>
      <c r="T52" s="20"/>
      <c r="U52" s="103">
        <f>SUM(R52+S52+T52)+'[1]Frac II (T1)'!U52</f>
        <v>0</v>
      </c>
      <c r="Y52" s="25"/>
      <c r="AA52" s="11">
        <f t="shared" si="2"/>
        <v>0</v>
      </c>
      <c r="AC52" s="3"/>
      <c r="AD52" s="3"/>
      <c r="AE52" s="3"/>
      <c r="AF52" s="3"/>
    </row>
    <row r="53" spans="1:32" ht="15" hidden="1" x14ac:dyDescent="0.3">
      <c r="A53" s="16"/>
      <c r="B53" s="14"/>
      <c r="C53" s="22"/>
      <c r="D53" s="16"/>
      <c r="E53" s="22"/>
      <c r="F53" s="18"/>
      <c r="G53" s="18"/>
      <c r="H53" s="18"/>
      <c r="I53" s="22"/>
      <c r="J53" s="16"/>
      <c r="K53" s="16"/>
      <c r="L53" s="16"/>
      <c r="M53" s="22"/>
      <c r="N53" s="16"/>
      <c r="O53" s="22"/>
      <c r="P53" s="19"/>
      <c r="Q53" s="22"/>
      <c r="R53" s="20"/>
      <c r="S53" s="20"/>
      <c r="T53" s="20"/>
      <c r="U53" s="103">
        <f>SUM(R53+S53+T53)+'[1]Frac II (T1)'!U53</f>
        <v>0</v>
      </c>
      <c r="Y53" s="25"/>
      <c r="AA53" s="11">
        <f t="shared" si="2"/>
        <v>0</v>
      </c>
      <c r="AC53" s="3"/>
      <c r="AD53" s="3"/>
      <c r="AE53" s="3"/>
      <c r="AF53" s="3"/>
    </row>
    <row r="54" spans="1:32" ht="15" hidden="1" x14ac:dyDescent="0.3">
      <c r="A54" s="16"/>
      <c r="B54" s="28"/>
      <c r="C54" s="22"/>
      <c r="D54" s="16"/>
      <c r="E54" s="22"/>
      <c r="F54" s="18"/>
      <c r="G54" s="18"/>
      <c r="H54" s="18"/>
      <c r="I54" s="22"/>
      <c r="J54" s="16"/>
      <c r="K54" s="16"/>
      <c r="L54" s="16"/>
      <c r="M54" s="22"/>
      <c r="N54" s="16"/>
      <c r="O54" s="22"/>
      <c r="P54" s="19"/>
      <c r="Q54" s="22"/>
      <c r="R54" s="20"/>
      <c r="S54" s="20"/>
      <c r="T54" s="20"/>
      <c r="U54" s="103">
        <f>SUM(R54+S54+T54)+'[1]Frac II (T1)'!U54</f>
        <v>0</v>
      </c>
      <c r="Y54" s="25"/>
      <c r="AA54" s="11">
        <f t="shared" si="2"/>
        <v>0</v>
      </c>
      <c r="AC54" s="3"/>
      <c r="AD54" s="3"/>
      <c r="AE54" s="3"/>
      <c r="AF54" s="3"/>
    </row>
    <row r="55" spans="1:32" ht="15" hidden="1" x14ac:dyDescent="0.3">
      <c r="A55" s="16"/>
      <c r="B55" s="14"/>
      <c r="C55" s="22"/>
      <c r="D55" s="16"/>
      <c r="E55" s="22"/>
      <c r="F55" s="18"/>
      <c r="G55" s="18"/>
      <c r="H55" s="18"/>
      <c r="I55" s="22"/>
      <c r="J55" s="16"/>
      <c r="K55" s="16"/>
      <c r="L55" s="16"/>
      <c r="M55" s="22"/>
      <c r="N55" s="16"/>
      <c r="O55" s="22"/>
      <c r="P55" s="19"/>
      <c r="Q55" s="22"/>
      <c r="R55" s="20"/>
      <c r="S55" s="20"/>
      <c r="T55" s="20"/>
      <c r="U55" s="103">
        <f>SUM(R55+S55+T55)+'[1]Frac II (T1)'!U55</f>
        <v>0</v>
      </c>
      <c r="Y55" s="25"/>
      <c r="AA55" s="11">
        <f t="shared" si="2"/>
        <v>0</v>
      </c>
      <c r="AC55" s="3"/>
      <c r="AD55" s="3"/>
      <c r="AE55" s="3"/>
      <c r="AF55" s="3"/>
    </row>
    <row r="56" spans="1:32" ht="15" hidden="1" x14ac:dyDescent="0.3">
      <c r="A56" s="16"/>
      <c r="B56" s="14"/>
      <c r="C56" s="22"/>
      <c r="D56" s="16"/>
      <c r="E56" s="22"/>
      <c r="F56" s="18"/>
      <c r="G56" s="18"/>
      <c r="H56" s="18"/>
      <c r="I56" s="22"/>
      <c r="J56" s="16"/>
      <c r="K56" s="16"/>
      <c r="L56" s="16"/>
      <c r="M56" s="22"/>
      <c r="N56" s="16"/>
      <c r="O56" s="22"/>
      <c r="P56" s="19"/>
      <c r="Q56" s="22"/>
      <c r="R56" s="20"/>
      <c r="S56" s="20"/>
      <c r="T56" s="20"/>
      <c r="U56" s="103">
        <f>SUM(R56+S56+T56)+'[1]Frac II (T1)'!U56</f>
        <v>0</v>
      </c>
      <c r="Y56" s="25"/>
      <c r="AA56" s="11">
        <f t="shared" si="2"/>
        <v>0</v>
      </c>
      <c r="AC56" s="3"/>
      <c r="AD56" s="3"/>
      <c r="AE56" s="3"/>
      <c r="AF56" s="3"/>
    </row>
    <row r="57" spans="1:32" ht="15" hidden="1" x14ac:dyDescent="0.3">
      <c r="A57" s="16"/>
      <c r="B57" s="28"/>
      <c r="C57" s="22"/>
      <c r="D57" s="16"/>
      <c r="E57" s="22"/>
      <c r="F57" s="18"/>
      <c r="G57" s="18"/>
      <c r="H57" s="18"/>
      <c r="I57" s="22"/>
      <c r="J57" s="16"/>
      <c r="K57" s="16"/>
      <c r="L57" s="16"/>
      <c r="M57" s="22"/>
      <c r="N57" s="16"/>
      <c r="O57" s="22"/>
      <c r="P57" s="19"/>
      <c r="Q57" s="22"/>
      <c r="R57" s="20"/>
      <c r="S57" s="20"/>
      <c r="T57" s="20"/>
      <c r="U57" s="103">
        <f>SUM(R57+S57+T57)+'[1]Frac II (T1)'!U57</f>
        <v>0</v>
      </c>
      <c r="Y57" s="25"/>
      <c r="AA57" s="11">
        <f t="shared" si="2"/>
        <v>0</v>
      </c>
      <c r="AC57" s="3"/>
      <c r="AD57" s="3"/>
      <c r="AE57" s="3"/>
      <c r="AF57" s="3"/>
    </row>
    <row r="58" spans="1:32" ht="15" hidden="1" x14ac:dyDescent="0.3">
      <c r="A58" s="16"/>
      <c r="B58" s="14"/>
      <c r="C58" s="22"/>
      <c r="D58" s="16"/>
      <c r="E58" s="22"/>
      <c r="F58" s="18"/>
      <c r="G58" s="18"/>
      <c r="H58" s="18"/>
      <c r="I58" s="22"/>
      <c r="J58" s="16"/>
      <c r="K58" s="16"/>
      <c r="L58" s="16"/>
      <c r="M58" s="22"/>
      <c r="N58" s="16"/>
      <c r="O58" s="22"/>
      <c r="P58" s="19"/>
      <c r="Q58" s="22"/>
      <c r="R58" s="20"/>
      <c r="S58" s="20"/>
      <c r="T58" s="20"/>
      <c r="U58" s="103">
        <f>SUM(R58+S58+T58)+'[1]Frac II (T1)'!U58</f>
        <v>0</v>
      </c>
      <c r="Y58" s="25"/>
      <c r="AA58" s="11">
        <f t="shared" si="2"/>
        <v>0</v>
      </c>
      <c r="AC58" s="3"/>
      <c r="AD58" s="3"/>
      <c r="AE58" s="3"/>
      <c r="AF58" s="3"/>
    </row>
    <row r="59" spans="1:32" ht="15" hidden="1" x14ac:dyDescent="0.3">
      <c r="A59" s="16"/>
      <c r="B59" s="14"/>
      <c r="C59" s="22"/>
      <c r="D59" s="16"/>
      <c r="E59" s="22"/>
      <c r="F59" s="18"/>
      <c r="G59" s="18"/>
      <c r="H59" s="18"/>
      <c r="I59" s="22"/>
      <c r="J59" s="16"/>
      <c r="K59" s="16"/>
      <c r="L59" s="16"/>
      <c r="M59" s="22"/>
      <c r="N59" s="16"/>
      <c r="O59" s="22"/>
      <c r="P59" s="19"/>
      <c r="Q59" s="22"/>
      <c r="R59" s="20"/>
      <c r="S59" s="20"/>
      <c r="T59" s="20"/>
      <c r="U59" s="103">
        <f>SUM(R59+S59+T59)+'[1]Frac II (T1)'!U59</f>
        <v>0</v>
      </c>
      <c r="Y59" s="25"/>
      <c r="AA59" s="11">
        <f t="shared" si="2"/>
        <v>0</v>
      </c>
      <c r="AC59" s="3"/>
      <c r="AD59" s="3"/>
      <c r="AE59" s="3"/>
      <c r="AF59" s="3"/>
    </row>
    <row r="60" spans="1:32" ht="15" hidden="1" x14ac:dyDescent="0.3">
      <c r="A60" s="16"/>
      <c r="B60" s="14"/>
      <c r="C60" s="22"/>
      <c r="D60" s="16"/>
      <c r="E60" s="22"/>
      <c r="F60" s="18"/>
      <c r="G60" s="18"/>
      <c r="H60" s="18"/>
      <c r="I60" s="22"/>
      <c r="J60" s="16"/>
      <c r="K60" s="16"/>
      <c r="L60" s="16"/>
      <c r="M60" s="22"/>
      <c r="N60" s="16"/>
      <c r="O60" s="22"/>
      <c r="P60" s="19"/>
      <c r="Q60" s="22"/>
      <c r="R60" s="20"/>
      <c r="S60" s="20"/>
      <c r="T60" s="20"/>
      <c r="U60" s="103">
        <f>SUM(R60+S60+T60)+'[1]Frac II (T1)'!U60</f>
        <v>0</v>
      </c>
      <c r="Y60" s="25"/>
      <c r="AA60" s="11">
        <f t="shared" si="2"/>
        <v>0</v>
      </c>
      <c r="AC60" s="3"/>
      <c r="AD60" s="3"/>
      <c r="AE60" s="3"/>
      <c r="AF60" s="3"/>
    </row>
    <row r="61" spans="1:32" ht="15" hidden="1" x14ac:dyDescent="0.3">
      <c r="A61" s="16"/>
      <c r="B61" s="14"/>
      <c r="C61" s="22"/>
      <c r="D61" s="16"/>
      <c r="E61" s="22"/>
      <c r="F61" s="18"/>
      <c r="G61" s="18"/>
      <c r="H61" s="18"/>
      <c r="I61" s="22"/>
      <c r="J61" s="16"/>
      <c r="K61" s="16"/>
      <c r="L61" s="16"/>
      <c r="M61" s="22"/>
      <c r="N61" s="16"/>
      <c r="O61" s="22"/>
      <c r="P61" s="19"/>
      <c r="Q61" s="22"/>
      <c r="R61" s="20"/>
      <c r="S61" s="20"/>
      <c r="T61" s="20"/>
      <c r="U61" s="103">
        <f>SUM(R61+S61+T61)+'[1]Frac II (T1)'!U61</f>
        <v>0</v>
      </c>
      <c r="Y61" s="25"/>
      <c r="AA61" s="11">
        <f t="shared" si="2"/>
        <v>0</v>
      </c>
      <c r="AC61" s="3"/>
      <c r="AD61" s="3"/>
      <c r="AE61" s="3"/>
      <c r="AF61" s="3"/>
    </row>
    <row r="62" spans="1:32" ht="15" hidden="1" x14ac:dyDescent="0.3">
      <c r="A62" s="16"/>
      <c r="B62" s="14"/>
      <c r="C62" s="22"/>
      <c r="D62" s="16"/>
      <c r="E62" s="22"/>
      <c r="F62" s="18"/>
      <c r="G62" s="18"/>
      <c r="H62" s="18"/>
      <c r="I62" s="22"/>
      <c r="J62" s="16"/>
      <c r="K62" s="16"/>
      <c r="L62" s="16"/>
      <c r="M62" s="22"/>
      <c r="N62" s="16"/>
      <c r="O62" s="22"/>
      <c r="P62" s="19"/>
      <c r="Q62" s="22"/>
      <c r="R62" s="20"/>
      <c r="S62" s="20"/>
      <c r="T62" s="20"/>
      <c r="U62" s="103">
        <f>SUM(R62+S62+T62)+'[1]Frac II (T1)'!U62</f>
        <v>0</v>
      </c>
      <c r="Y62" s="25"/>
      <c r="AA62" s="11">
        <f t="shared" si="2"/>
        <v>0</v>
      </c>
      <c r="AC62" s="3"/>
      <c r="AD62" s="3"/>
      <c r="AE62" s="3"/>
      <c r="AF62" s="3"/>
    </row>
    <row r="63" spans="1:32" ht="15" hidden="1" x14ac:dyDescent="0.3">
      <c r="A63" s="16"/>
      <c r="B63" s="28"/>
      <c r="C63" s="22"/>
      <c r="D63" s="16"/>
      <c r="E63" s="22"/>
      <c r="F63" s="18"/>
      <c r="G63" s="18"/>
      <c r="H63" s="18"/>
      <c r="I63" s="22"/>
      <c r="J63" s="16"/>
      <c r="K63" s="16"/>
      <c r="L63" s="16"/>
      <c r="M63" s="22"/>
      <c r="N63" s="16"/>
      <c r="O63" s="22"/>
      <c r="P63" s="19"/>
      <c r="Q63" s="22"/>
      <c r="R63" s="20"/>
      <c r="S63" s="20"/>
      <c r="T63" s="20"/>
      <c r="U63" s="103">
        <f>SUM(R63+S63+T63)+'[1]Frac II (T1)'!U63</f>
        <v>0</v>
      </c>
      <c r="Y63" s="25"/>
      <c r="AA63" s="11">
        <f t="shared" si="2"/>
        <v>0</v>
      </c>
      <c r="AC63" s="3"/>
      <c r="AD63" s="3"/>
      <c r="AE63" s="3"/>
      <c r="AF63" s="3"/>
    </row>
    <row r="64" spans="1:32" ht="15" hidden="1" x14ac:dyDescent="0.3">
      <c r="A64" s="16"/>
      <c r="B64" s="14"/>
      <c r="C64" s="22"/>
      <c r="D64" s="16"/>
      <c r="E64" s="22"/>
      <c r="F64" s="18"/>
      <c r="G64" s="18"/>
      <c r="H64" s="18"/>
      <c r="I64" s="22"/>
      <c r="J64" s="16"/>
      <c r="K64" s="16"/>
      <c r="L64" s="16"/>
      <c r="M64" s="22"/>
      <c r="N64" s="16"/>
      <c r="O64" s="22"/>
      <c r="P64" s="19"/>
      <c r="Q64" s="22"/>
      <c r="R64" s="20"/>
      <c r="S64" s="20"/>
      <c r="T64" s="20"/>
      <c r="U64" s="103">
        <f>SUM(R64+S64+T64)+'[1]Frac II (T1)'!U64</f>
        <v>0</v>
      </c>
      <c r="Y64" s="25"/>
      <c r="AA64" s="11">
        <f t="shared" si="2"/>
        <v>0</v>
      </c>
      <c r="AC64" s="3"/>
      <c r="AD64" s="3"/>
      <c r="AE64" s="3"/>
      <c r="AF64" s="3"/>
    </row>
    <row r="65" spans="1:32" ht="15" hidden="1" x14ac:dyDescent="0.3">
      <c r="A65" s="16"/>
      <c r="B65" s="14"/>
      <c r="C65" s="22"/>
      <c r="D65" s="16"/>
      <c r="E65" s="22"/>
      <c r="F65" s="18"/>
      <c r="G65" s="18"/>
      <c r="H65" s="18"/>
      <c r="I65" s="22"/>
      <c r="J65" s="16"/>
      <c r="K65" s="16"/>
      <c r="L65" s="16"/>
      <c r="M65" s="22"/>
      <c r="N65" s="16"/>
      <c r="O65" s="22"/>
      <c r="P65" s="19"/>
      <c r="Q65" s="22"/>
      <c r="R65" s="20"/>
      <c r="S65" s="20"/>
      <c r="T65" s="20"/>
      <c r="U65" s="103">
        <f>SUM(R65+S65+T65)+'[1]Frac II (T1)'!U65</f>
        <v>0</v>
      </c>
      <c r="Y65" s="25"/>
      <c r="AA65" s="11">
        <f t="shared" si="2"/>
        <v>0</v>
      </c>
      <c r="AC65" s="3"/>
      <c r="AD65" s="3"/>
      <c r="AE65" s="3"/>
      <c r="AF65" s="3"/>
    </row>
    <row r="67" spans="1:32" x14ac:dyDescent="0.2">
      <c r="A67" s="73"/>
      <c r="B67" s="73"/>
      <c r="D67" s="74" t="s">
        <v>10</v>
      </c>
      <c r="F67" s="75">
        <f>+SUM(F12:F65)</f>
        <v>388398.83999999985</v>
      </c>
      <c r="G67" s="75">
        <f t="shared" ref="G67:H67" si="3">+SUM(G12:G65)</f>
        <v>402530.29000000021</v>
      </c>
      <c r="H67" s="75">
        <f t="shared" si="3"/>
        <v>303466.36999999988</v>
      </c>
      <c r="J67" s="75">
        <f>+SUM(J12:J65)</f>
        <v>3144.0796063529183</v>
      </c>
      <c r="K67" s="75">
        <f t="shared" ref="K67:L67" si="4">+SUM(K12:K65)</f>
        <v>3585.1144446575854</v>
      </c>
      <c r="L67" s="75">
        <f t="shared" si="4"/>
        <v>2573.6029091788205</v>
      </c>
      <c r="N67" s="73"/>
      <c r="P67" s="73"/>
      <c r="R67" s="75">
        <f>+SUM(R12:R65)</f>
        <v>2865982.83</v>
      </c>
      <c r="S67" s="75">
        <f t="shared" ref="S67:U67" si="5">+SUM(S12:S65)</f>
        <v>2944965.44</v>
      </c>
      <c r="T67" s="75">
        <f t="shared" si="5"/>
        <v>2142100.5099999998</v>
      </c>
      <c r="U67" s="75">
        <f t="shared" si="5"/>
        <v>15341053.640000002</v>
      </c>
    </row>
    <row r="69" spans="1:32" x14ac:dyDescent="0.2">
      <c r="R69" s="110"/>
      <c r="S69" s="110"/>
      <c r="T69" s="110"/>
    </row>
    <row r="71" spans="1:32" x14ac:dyDescent="0.2">
      <c r="B71" s="70"/>
      <c r="F71" s="70"/>
      <c r="G71" s="70"/>
      <c r="H71" s="70"/>
      <c r="N71" s="70"/>
      <c r="O71" s="70"/>
      <c r="P71" s="70"/>
      <c r="Q71" s="70"/>
      <c r="R71" s="70"/>
      <c r="T71" s="110"/>
    </row>
    <row r="72" spans="1:32" x14ac:dyDescent="0.2">
      <c r="B72" s="71" t="s">
        <v>118</v>
      </c>
      <c r="F72" s="154" t="s">
        <v>119</v>
      </c>
      <c r="G72" s="154"/>
      <c r="H72" s="154"/>
      <c r="N72" s="154" t="s">
        <v>120</v>
      </c>
      <c r="O72" s="154"/>
      <c r="P72" s="154"/>
      <c r="Q72" s="154"/>
      <c r="R72" s="154"/>
    </row>
    <row r="73" spans="1:32" x14ac:dyDescent="0.2">
      <c r="B73" s="71" t="s">
        <v>33</v>
      </c>
      <c r="F73" s="188" t="s">
        <v>34</v>
      </c>
      <c r="G73" s="188"/>
      <c r="H73" s="188"/>
      <c r="N73" s="188" t="s">
        <v>35</v>
      </c>
      <c r="O73" s="188"/>
      <c r="P73" s="188"/>
      <c r="Q73" s="188"/>
      <c r="R73" s="188"/>
    </row>
    <row r="74" spans="1:32" hidden="1" x14ac:dyDescent="0.2">
      <c r="B74" s="71"/>
    </row>
    <row r="75" spans="1:32" hidden="1" x14ac:dyDescent="0.2">
      <c r="R75" s="110">
        <v>2865982.83</v>
      </c>
      <c r="S75" s="3">
        <v>2944965.44</v>
      </c>
      <c r="T75" s="3">
        <v>2142100.5099999998</v>
      </c>
      <c r="U75" s="3">
        <v>15341053.640000001</v>
      </c>
    </row>
    <row r="76" spans="1:32" hidden="1" x14ac:dyDescent="0.2">
      <c r="R76" s="110">
        <f>R75-R67</f>
        <v>0</v>
      </c>
      <c r="S76" s="110">
        <f t="shared" ref="S76:U76" si="6">S75-S67</f>
        <v>0</v>
      </c>
      <c r="T76" s="110">
        <f t="shared" si="6"/>
        <v>0</v>
      </c>
      <c r="U76" s="110">
        <f t="shared" si="6"/>
        <v>0</v>
      </c>
    </row>
    <row r="77" spans="1:32" hidden="1" x14ac:dyDescent="0.2">
      <c r="R77" s="110">
        <f>R76/F36</f>
        <v>0</v>
      </c>
      <c r="S77" s="110">
        <f t="shared" ref="S77:T77" si="7">S76/G36</f>
        <v>0</v>
      </c>
      <c r="T77" s="110">
        <f t="shared" si="7"/>
        <v>0</v>
      </c>
      <c r="U77" s="110"/>
    </row>
    <row r="78" spans="1:32" hidden="1" x14ac:dyDescent="0.2"/>
    <row r="79" spans="1:32" hidden="1" x14ac:dyDescent="0.2">
      <c r="R79" s="3">
        <f>R76/F36</f>
        <v>0</v>
      </c>
    </row>
    <row r="80" spans="1:32" hidden="1" x14ac:dyDescent="0.2">
      <c r="R80" s="110">
        <f>R75+S75+T75</f>
        <v>7953048.7799999993</v>
      </c>
    </row>
    <row r="81" spans="18:18" hidden="1" x14ac:dyDescent="0.2">
      <c r="R81" s="3">
        <v>7953048.7800000003</v>
      </c>
    </row>
    <row r="82" spans="18:18" hidden="1" x14ac:dyDescent="0.2"/>
  </sheetData>
  <sheetProtection insertRows="0"/>
  <mergeCells count="18">
    <mergeCell ref="A6:U6"/>
    <mergeCell ref="A1:T1"/>
    <mergeCell ref="A2:T2"/>
    <mergeCell ref="A3:Q3"/>
    <mergeCell ref="A4:T4"/>
    <mergeCell ref="A5:H5"/>
    <mergeCell ref="A7:U7"/>
    <mergeCell ref="A8:A9"/>
    <mergeCell ref="B8:P8"/>
    <mergeCell ref="R8:U9"/>
    <mergeCell ref="F9:H9"/>
    <mergeCell ref="J9:L9"/>
    <mergeCell ref="A11:U11"/>
    <mergeCell ref="A12:A36"/>
    <mergeCell ref="F72:H72"/>
    <mergeCell ref="N72:R72"/>
    <mergeCell ref="F73:H73"/>
    <mergeCell ref="N73:R73"/>
  </mergeCells>
  <printOptions horizontalCentered="1"/>
  <pageMargins left="0.19685039370078741" right="0.19685039370078741" top="0.39370078740157483" bottom="0.39370078740157483" header="0" footer="0"/>
  <pageSetup scale="4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4"/>
  <sheetViews>
    <sheetView showGridLines="0" topLeftCell="A12" zoomScaleNormal="100" workbookViewId="0">
      <selection activeCell="N51" sqref="N51:P54"/>
    </sheetView>
  </sheetViews>
  <sheetFormatPr baseColWidth="10" defaultColWidth="9.140625" defaultRowHeight="12.75" x14ac:dyDescent="0.2"/>
  <cols>
    <col min="1" max="1" width="29" style="3" customWidth="1"/>
    <col min="2" max="2" width="14" style="3" bestFit="1" customWidth="1"/>
    <col min="3" max="3" width="16.5703125" style="3" bestFit="1" customWidth="1"/>
    <col min="4" max="4" width="17.140625" style="3" bestFit="1" customWidth="1"/>
    <col min="5" max="5" width="2.140625" style="3" customWidth="1"/>
    <col min="6" max="6" width="14" style="3" bestFit="1" customWidth="1"/>
    <col min="7" max="7" width="16.5703125" style="3" bestFit="1" customWidth="1"/>
    <col min="8" max="8" width="17.140625" style="3" bestFit="1" customWidth="1"/>
    <col min="9" max="9" width="2" style="3" customWidth="1"/>
    <col min="10" max="10" width="14" style="3" bestFit="1" customWidth="1"/>
    <col min="11" max="11" width="16.5703125" style="3" bestFit="1" customWidth="1"/>
    <col min="12" max="12" width="17.140625" style="3" bestFit="1" customWidth="1"/>
    <col min="13" max="13" width="3.140625" style="3" customWidth="1"/>
    <col min="14" max="14" width="14" style="3" bestFit="1" customWidth="1"/>
    <col min="15" max="15" width="16.5703125" style="3" bestFit="1" customWidth="1"/>
    <col min="16" max="16" width="17.140625" style="3" bestFit="1" customWidth="1"/>
    <col min="17" max="16384" width="9.140625" style="3"/>
  </cols>
  <sheetData>
    <row r="1" spans="1:16" customFormat="1" ht="21.75" customHeight="1" x14ac:dyDescent="0.3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2" spans="1:16" customFormat="1" ht="18" x14ac:dyDescent="0.35">
      <c r="A2" s="195" t="s">
        <v>48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16" customFormat="1" ht="16.5" customHeight="1" x14ac:dyDescent="0.35">
      <c r="A3" s="194" t="s">
        <v>20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</row>
    <row r="4" spans="1:16" customFormat="1" ht="15" customHeight="1" x14ac:dyDescent="0.35">
      <c r="A4" s="196" t="s">
        <v>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</row>
    <row r="5" spans="1:16" customFormat="1" ht="15.75" customHeight="1" x14ac:dyDescent="0.3">
      <c r="A5" s="150" t="s">
        <v>57</v>
      </c>
      <c r="B5" s="150"/>
      <c r="C5" s="151"/>
      <c r="D5" s="151"/>
      <c r="E5" s="151"/>
      <c r="F5" s="151"/>
      <c r="G5" s="151"/>
      <c r="H5" s="151"/>
      <c r="I5" s="35"/>
      <c r="J5" s="35"/>
      <c r="K5" s="35"/>
      <c r="L5" s="35"/>
      <c r="M5" s="35"/>
      <c r="N5" s="56"/>
      <c r="O5" s="56"/>
      <c r="P5" s="56"/>
    </row>
    <row r="6" spans="1:16" customFormat="1" ht="26.25" customHeight="1" x14ac:dyDescent="0.4">
      <c r="A6" s="192" t="s">
        <v>21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customFormat="1" ht="26.25" customHeight="1" x14ac:dyDescent="0.2">
      <c r="A7" s="149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</row>
    <row r="8" spans="1:16" customFormat="1" ht="19.5" customHeight="1" x14ac:dyDescent="0.3">
      <c r="A8" s="39"/>
      <c r="B8" s="198" t="s">
        <v>22</v>
      </c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57"/>
      <c r="N8" s="57"/>
      <c r="O8" s="57"/>
      <c r="P8" s="57"/>
    </row>
    <row r="9" spans="1:16" customFormat="1" ht="30.75" customHeight="1" x14ac:dyDescent="0.2">
      <c r="A9" s="199" t="s">
        <v>3</v>
      </c>
      <c r="B9" s="197" t="s">
        <v>23</v>
      </c>
      <c r="C9" s="197"/>
      <c r="D9" s="197"/>
      <c r="E9" s="58"/>
      <c r="F9" s="197" t="s">
        <v>24</v>
      </c>
      <c r="G9" s="197"/>
      <c r="H9" s="197"/>
      <c r="I9" s="59"/>
      <c r="J9" s="197" t="s">
        <v>25</v>
      </c>
      <c r="K9" s="197"/>
      <c r="L9" s="197"/>
      <c r="M9" s="59"/>
      <c r="N9" s="197" t="s">
        <v>10</v>
      </c>
      <c r="O9" s="197"/>
      <c r="P9" s="197"/>
    </row>
    <row r="10" spans="1:16" customFormat="1" ht="21" customHeight="1" x14ac:dyDescent="0.2">
      <c r="A10" s="199"/>
      <c r="B10" s="2" t="s">
        <v>50</v>
      </c>
      <c r="C10" s="2" t="s">
        <v>51</v>
      </c>
      <c r="D10" s="2" t="s">
        <v>52</v>
      </c>
      <c r="E10" s="60"/>
      <c r="F10" s="2" t="s">
        <v>50</v>
      </c>
      <c r="G10" s="2" t="s">
        <v>51</v>
      </c>
      <c r="H10" s="2" t="s">
        <v>52</v>
      </c>
      <c r="I10" s="60"/>
      <c r="J10" s="2" t="s">
        <v>50</v>
      </c>
      <c r="K10" s="2" t="s">
        <v>51</v>
      </c>
      <c r="L10" s="2" t="s">
        <v>52</v>
      </c>
      <c r="M10" s="60"/>
      <c r="N10" s="2" t="s">
        <v>50</v>
      </c>
      <c r="O10" s="2" t="s">
        <v>51</v>
      </c>
      <c r="P10" s="2" t="s">
        <v>52</v>
      </c>
    </row>
    <row r="11" spans="1:16" s="9" customFormat="1" ht="25.5" customHeight="1" x14ac:dyDescent="0.2">
      <c r="A11" s="96" t="s">
        <v>77</v>
      </c>
      <c r="B11" s="41">
        <v>0</v>
      </c>
      <c r="C11" s="41">
        <v>0</v>
      </c>
      <c r="D11" s="41">
        <v>0</v>
      </c>
      <c r="E11" s="42"/>
      <c r="F11" s="41">
        <v>250365</v>
      </c>
      <c r="G11" s="41">
        <v>480501.18</v>
      </c>
      <c r="H11" s="41">
        <v>552550</v>
      </c>
      <c r="I11" s="42"/>
      <c r="J11" s="41">
        <v>10253987.689999999</v>
      </c>
      <c r="K11" s="41">
        <v>13198953.130000001</v>
      </c>
      <c r="L11" s="41">
        <v>15341053.640000001</v>
      </c>
      <c r="M11" s="42"/>
      <c r="N11" s="41">
        <f>SUM(B11+F11+J11)</f>
        <v>10504352.689999999</v>
      </c>
      <c r="O11" s="41">
        <f>SUM(C11+G11+K11)</f>
        <v>13679454.310000001</v>
      </c>
      <c r="P11" s="41">
        <f>SUM(D11+H11+L11)</f>
        <v>15893603.640000001</v>
      </c>
    </row>
    <row r="12" spans="1:16" ht="15" x14ac:dyDescent="0.3">
      <c r="A12" s="43"/>
      <c r="B12" s="44"/>
      <c r="C12" s="44"/>
      <c r="D12" s="44"/>
      <c r="E12" s="45"/>
      <c r="F12" s="44"/>
      <c r="G12" s="44"/>
      <c r="H12" s="44"/>
      <c r="I12" s="45"/>
      <c r="J12" s="44"/>
      <c r="K12" s="44"/>
      <c r="L12" s="44"/>
      <c r="M12" s="45"/>
      <c r="N12" s="46"/>
      <c r="O12" s="46"/>
      <c r="P12" s="46"/>
    </row>
    <row r="13" spans="1:16" ht="15" x14ac:dyDescent="0.3">
      <c r="A13" s="43"/>
      <c r="B13" s="47"/>
      <c r="C13" s="47"/>
      <c r="D13" s="47"/>
      <c r="E13" s="48"/>
      <c r="F13" s="47"/>
      <c r="G13" s="47"/>
      <c r="H13" s="47"/>
      <c r="I13" s="48"/>
      <c r="J13" s="47"/>
      <c r="K13" s="47"/>
      <c r="L13" s="47"/>
      <c r="M13" s="48"/>
      <c r="N13" s="47"/>
      <c r="O13" s="47"/>
      <c r="P13" s="47"/>
    </row>
    <row r="14" spans="1:16" x14ac:dyDescent="0.2">
      <c r="A14" s="49"/>
      <c r="B14" s="50"/>
      <c r="C14" s="50"/>
      <c r="D14" s="50"/>
      <c r="E14" s="51"/>
      <c r="F14" s="50"/>
      <c r="G14" s="50"/>
      <c r="H14" s="50"/>
      <c r="I14" s="51"/>
      <c r="J14" s="50"/>
      <c r="K14" s="50"/>
      <c r="L14" s="50"/>
      <c r="M14" s="51"/>
      <c r="N14" s="50"/>
      <c r="O14" s="50"/>
      <c r="P14" s="50"/>
    </row>
    <row r="15" spans="1:16" x14ac:dyDescent="0.2">
      <c r="A15" s="49"/>
      <c r="B15" s="50"/>
      <c r="C15" s="50"/>
      <c r="D15" s="50"/>
      <c r="E15" s="51"/>
      <c r="F15" s="50"/>
      <c r="G15" s="50"/>
      <c r="H15" s="50"/>
      <c r="I15" s="51"/>
      <c r="J15" s="50"/>
      <c r="K15" s="50"/>
      <c r="L15" s="50"/>
      <c r="M15" s="51"/>
      <c r="N15" s="50"/>
      <c r="O15" s="50"/>
      <c r="P15" s="50"/>
    </row>
    <row r="16" spans="1:16" x14ac:dyDescent="0.2">
      <c r="A16" s="49"/>
      <c r="B16" s="50"/>
      <c r="C16" s="50"/>
      <c r="D16" s="50"/>
      <c r="E16" s="51"/>
      <c r="F16" s="50"/>
      <c r="G16" s="50"/>
      <c r="H16" s="50"/>
      <c r="I16" s="51"/>
      <c r="J16" s="50"/>
      <c r="K16" s="50"/>
      <c r="L16" s="50"/>
      <c r="M16" s="51"/>
      <c r="N16" s="50"/>
      <c r="O16" s="50"/>
      <c r="P16" s="50"/>
    </row>
    <row r="17" spans="1:16" x14ac:dyDescent="0.2">
      <c r="A17" s="49"/>
      <c r="B17" s="50"/>
      <c r="C17" s="50"/>
      <c r="D17" s="50"/>
      <c r="E17" s="51"/>
      <c r="F17" s="50"/>
      <c r="G17" s="50"/>
      <c r="H17" s="50"/>
      <c r="I17" s="51"/>
      <c r="J17" s="50"/>
      <c r="K17" s="50"/>
      <c r="L17" s="50"/>
      <c r="M17" s="51"/>
      <c r="N17" s="50"/>
      <c r="O17" s="50"/>
      <c r="P17" s="50"/>
    </row>
    <row r="18" spans="1:16" x14ac:dyDescent="0.2">
      <c r="A18" s="49"/>
      <c r="B18" s="50"/>
      <c r="C18" s="50"/>
      <c r="D18" s="50"/>
      <c r="E18" s="51"/>
      <c r="F18" s="50"/>
      <c r="G18" s="50"/>
      <c r="H18" s="50"/>
      <c r="I18" s="51"/>
      <c r="J18" s="50"/>
      <c r="K18" s="50"/>
      <c r="L18" s="50"/>
      <c r="M18" s="51"/>
      <c r="N18" s="50"/>
      <c r="O18" s="50"/>
      <c r="P18" s="50"/>
    </row>
    <row r="19" spans="1:16" x14ac:dyDescent="0.2">
      <c r="A19" s="49"/>
      <c r="B19" s="49"/>
      <c r="C19" s="49"/>
      <c r="D19" s="49"/>
      <c r="E19" s="52"/>
      <c r="F19" s="49"/>
      <c r="G19" s="49"/>
      <c r="H19" s="49"/>
      <c r="I19" s="52"/>
      <c r="J19" s="49"/>
      <c r="K19" s="49"/>
      <c r="L19" s="49"/>
      <c r="M19" s="52"/>
      <c r="N19" s="49"/>
      <c r="O19" s="49"/>
      <c r="P19" s="49"/>
    </row>
    <row r="20" spans="1:16" x14ac:dyDescent="0.2">
      <c r="A20" s="49"/>
      <c r="B20" s="49"/>
      <c r="C20" s="49"/>
      <c r="D20" s="49"/>
      <c r="E20" s="52"/>
      <c r="F20" s="49"/>
      <c r="G20" s="49"/>
      <c r="H20" s="49"/>
      <c r="I20" s="52"/>
      <c r="J20" s="49"/>
      <c r="K20" s="49"/>
      <c r="L20" s="49"/>
      <c r="M20" s="52"/>
      <c r="N20" s="49"/>
      <c r="O20" s="49"/>
      <c r="P20" s="47"/>
    </row>
    <row r="21" spans="1:16" ht="15" x14ac:dyDescent="0.3">
      <c r="A21" s="49"/>
      <c r="B21" s="49"/>
      <c r="C21" s="49"/>
      <c r="D21" s="49"/>
      <c r="E21" s="52"/>
      <c r="F21" s="49"/>
      <c r="G21" s="49"/>
      <c r="H21" s="49"/>
      <c r="I21" s="52"/>
      <c r="J21" s="49"/>
      <c r="K21" s="49"/>
      <c r="L21" s="49"/>
      <c r="M21" s="52"/>
      <c r="N21" s="49"/>
      <c r="O21" s="49"/>
      <c r="P21" s="46"/>
    </row>
    <row r="22" spans="1:16" ht="15" x14ac:dyDescent="0.3">
      <c r="A22" s="49"/>
      <c r="B22" s="49"/>
      <c r="C22" s="49"/>
      <c r="D22" s="49"/>
      <c r="E22" s="52"/>
      <c r="F22" s="49"/>
      <c r="G22" s="49"/>
      <c r="H22" s="44"/>
      <c r="I22" s="52"/>
      <c r="J22" s="49"/>
      <c r="K22" s="49"/>
      <c r="L22" s="49"/>
      <c r="M22" s="52"/>
      <c r="N22" s="49"/>
      <c r="O22" s="49"/>
      <c r="P22" s="47"/>
    </row>
    <row r="23" spans="1:16" x14ac:dyDescent="0.2">
      <c r="A23" s="49"/>
      <c r="B23" s="49"/>
      <c r="C23" s="49"/>
      <c r="D23" s="49"/>
      <c r="E23" s="52"/>
      <c r="F23" s="49"/>
      <c r="G23" s="49"/>
      <c r="H23" s="49"/>
      <c r="I23" s="52"/>
      <c r="J23" s="49"/>
      <c r="K23" s="49"/>
      <c r="L23" s="49"/>
      <c r="M23" s="52"/>
      <c r="N23" s="49"/>
      <c r="O23" s="49"/>
      <c r="P23" s="49"/>
    </row>
    <row r="24" spans="1:16" x14ac:dyDescent="0.2">
      <c r="A24" s="49"/>
      <c r="B24" s="49"/>
      <c r="C24" s="49"/>
      <c r="D24" s="49"/>
      <c r="E24" s="52"/>
      <c r="F24" s="49"/>
      <c r="G24" s="49"/>
      <c r="H24" s="47"/>
      <c r="I24" s="52"/>
      <c r="J24" s="49"/>
      <c r="K24" s="49"/>
      <c r="L24" s="49"/>
      <c r="M24" s="52"/>
      <c r="N24" s="49"/>
      <c r="O24" s="49"/>
      <c r="P24" s="49"/>
    </row>
    <row r="25" spans="1:16" x14ac:dyDescent="0.2">
      <c r="A25" s="49"/>
      <c r="B25" s="49"/>
      <c r="C25" s="49"/>
      <c r="D25" s="49"/>
      <c r="E25" s="52"/>
      <c r="F25" s="49"/>
      <c r="G25" s="49"/>
      <c r="H25" s="47"/>
      <c r="I25" s="52"/>
      <c r="J25" s="49"/>
      <c r="K25" s="49"/>
      <c r="L25" s="49"/>
      <c r="M25" s="52"/>
      <c r="N25" s="49"/>
      <c r="O25" s="49"/>
      <c r="P25" s="49"/>
    </row>
    <row r="26" spans="1:16" x14ac:dyDescent="0.2">
      <c r="A26" s="49"/>
      <c r="B26" s="49"/>
      <c r="C26" s="49"/>
      <c r="D26" s="49"/>
      <c r="E26" s="52"/>
      <c r="F26" s="49"/>
      <c r="G26" s="49"/>
      <c r="H26" s="49"/>
      <c r="I26" s="52"/>
      <c r="J26" s="49"/>
      <c r="K26" s="49"/>
      <c r="L26" s="49"/>
      <c r="M26" s="52"/>
      <c r="N26" s="49"/>
      <c r="O26" s="49"/>
      <c r="P26" s="49"/>
    </row>
    <row r="27" spans="1:16" x14ac:dyDescent="0.2">
      <c r="A27" s="49"/>
      <c r="B27" s="49"/>
      <c r="C27" s="49"/>
      <c r="D27" s="49"/>
      <c r="E27" s="52"/>
      <c r="F27" s="49"/>
      <c r="G27" s="49"/>
      <c r="H27" s="49"/>
      <c r="I27" s="52"/>
      <c r="J27" s="49"/>
      <c r="K27" s="49"/>
      <c r="L27" s="49"/>
      <c r="M27" s="52"/>
      <c r="N27" s="49"/>
      <c r="O27" s="49"/>
      <c r="P27" s="49"/>
    </row>
    <row r="28" spans="1:16" x14ac:dyDescent="0.2">
      <c r="A28" s="49"/>
      <c r="B28" s="49"/>
      <c r="C28" s="49"/>
      <c r="D28" s="49"/>
      <c r="E28" s="52"/>
      <c r="F28" s="49"/>
      <c r="G28" s="49"/>
      <c r="H28" s="49"/>
      <c r="I28" s="52"/>
      <c r="J28" s="49"/>
      <c r="K28" s="49"/>
      <c r="L28" s="49"/>
      <c r="M28" s="52"/>
      <c r="N28" s="49"/>
      <c r="O28" s="49"/>
      <c r="P28" s="49"/>
    </row>
    <row r="29" spans="1:16" x14ac:dyDescent="0.2">
      <c r="A29" s="49"/>
      <c r="B29" s="49"/>
      <c r="C29" s="49"/>
      <c r="D29" s="49"/>
      <c r="E29" s="52"/>
      <c r="F29" s="49"/>
      <c r="G29" s="49"/>
      <c r="H29" s="49"/>
      <c r="I29" s="52"/>
      <c r="J29" s="49"/>
      <c r="K29" s="49"/>
      <c r="L29" s="49"/>
      <c r="M29" s="52"/>
      <c r="N29" s="49"/>
      <c r="O29" s="49"/>
      <c r="P29" s="49"/>
    </row>
    <row r="30" spans="1:16" x14ac:dyDescent="0.2">
      <c r="A30" s="49"/>
      <c r="B30" s="49"/>
      <c r="C30" s="49"/>
      <c r="D30" s="49"/>
      <c r="E30" s="52"/>
      <c r="F30" s="49"/>
      <c r="G30" s="49"/>
      <c r="H30" s="49"/>
      <c r="I30" s="52"/>
      <c r="J30" s="49"/>
      <c r="K30" s="49"/>
      <c r="L30" s="49"/>
      <c r="M30" s="52"/>
      <c r="N30" s="49"/>
      <c r="O30" s="49"/>
      <c r="P30" s="49"/>
    </row>
    <row r="31" spans="1:16" x14ac:dyDescent="0.2">
      <c r="A31" s="49"/>
      <c r="B31" s="49"/>
      <c r="C31" s="49"/>
      <c r="D31" s="49"/>
      <c r="E31" s="52"/>
      <c r="F31" s="49"/>
      <c r="G31" s="49"/>
      <c r="H31" s="49"/>
      <c r="I31" s="52"/>
      <c r="J31" s="49"/>
      <c r="K31" s="49"/>
      <c r="L31" s="49"/>
      <c r="M31" s="52"/>
      <c r="N31" s="49"/>
      <c r="O31" s="49"/>
      <c r="P31" s="49"/>
    </row>
    <row r="32" spans="1:16" x14ac:dyDescent="0.2">
      <c r="A32" s="49"/>
      <c r="B32" s="49"/>
      <c r="C32" s="49"/>
      <c r="D32" s="49"/>
      <c r="E32" s="52"/>
      <c r="F32" s="49"/>
      <c r="G32" s="49"/>
      <c r="H32" s="49"/>
      <c r="I32" s="52"/>
      <c r="J32" s="49"/>
      <c r="K32" s="49"/>
      <c r="L32" s="49"/>
      <c r="M32" s="52"/>
      <c r="N32" s="49"/>
      <c r="O32" s="49"/>
      <c r="P32" s="49"/>
    </row>
    <row r="33" spans="1:16" x14ac:dyDescent="0.2">
      <c r="A33" s="49"/>
      <c r="B33" s="49"/>
      <c r="C33" s="49"/>
      <c r="D33" s="49"/>
      <c r="E33" s="52"/>
      <c r="F33" s="49"/>
      <c r="G33" s="49"/>
      <c r="H33" s="53"/>
      <c r="I33" s="54"/>
      <c r="J33" s="49"/>
      <c r="K33" s="49"/>
      <c r="L33" s="49"/>
      <c r="M33" s="52"/>
      <c r="N33" s="49"/>
      <c r="O33" s="49"/>
      <c r="P33" s="49"/>
    </row>
    <row r="34" spans="1:16" x14ac:dyDescent="0.2">
      <c r="A34" s="49"/>
      <c r="B34" s="49"/>
      <c r="C34" s="49"/>
      <c r="D34" s="49"/>
      <c r="E34" s="52"/>
      <c r="F34" s="49"/>
      <c r="G34" s="49"/>
      <c r="H34" s="49"/>
      <c r="I34" s="52"/>
      <c r="J34" s="49"/>
      <c r="K34" s="49"/>
      <c r="L34" s="49"/>
      <c r="M34" s="52"/>
      <c r="N34" s="49"/>
      <c r="O34" s="49"/>
      <c r="P34" s="49"/>
    </row>
    <row r="35" spans="1:16" x14ac:dyDescent="0.2">
      <c r="A35" s="49"/>
      <c r="B35" s="49"/>
      <c r="C35" s="49"/>
      <c r="D35" s="49"/>
      <c r="E35" s="52"/>
      <c r="F35" s="49"/>
      <c r="G35" s="49"/>
      <c r="H35" s="49"/>
      <c r="I35" s="52"/>
      <c r="J35" s="49"/>
      <c r="K35" s="49"/>
      <c r="L35" s="49"/>
      <c r="M35" s="52"/>
      <c r="N35" s="49"/>
      <c r="O35" s="49"/>
      <c r="P35" s="49"/>
    </row>
    <row r="36" spans="1:16" x14ac:dyDescent="0.2">
      <c r="A36" s="49"/>
      <c r="B36" s="49"/>
      <c r="C36" s="49"/>
      <c r="D36" s="49"/>
      <c r="E36" s="52"/>
      <c r="F36" s="49"/>
      <c r="G36" s="49"/>
      <c r="H36" s="49"/>
      <c r="I36" s="52"/>
      <c r="J36" s="49"/>
      <c r="K36" s="49"/>
      <c r="L36" s="49"/>
      <c r="M36" s="52"/>
      <c r="N36" s="49"/>
      <c r="O36" s="49"/>
      <c r="P36" s="49"/>
    </row>
    <row r="37" spans="1:16" x14ac:dyDescent="0.2">
      <c r="A37" s="49"/>
      <c r="B37" s="49"/>
      <c r="C37" s="49"/>
      <c r="D37" s="49"/>
      <c r="E37" s="52"/>
      <c r="F37" s="49"/>
      <c r="G37" s="49"/>
      <c r="H37" s="49"/>
      <c r="I37" s="52"/>
      <c r="J37" s="49"/>
      <c r="K37" s="49"/>
      <c r="L37" s="49"/>
      <c r="M37" s="52"/>
      <c r="N37" s="49"/>
      <c r="O37" s="49"/>
      <c r="P37" s="49"/>
    </row>
    <row r="38" spans="1:16" x14ac:dyDescent="0.2">
      <c r="A38" s="49"/>
      <c r="B38" s="49"/>
      <c r="C38" s="49"/>
      <c r="D38" s="49"/>
      <c r="E38" s="52"/>
      <c r="F38" s="49"/>
      <c r="G38" s="49"/>
      <c r="H38" s="49"/>
      <c r="I38" s="52"/>
      <c r="J38" s="49"/>
      <c r="K38" s="49"/>
      <c r="L38" s="49"/>
      <c r="M38" s="52"/>
      <c r="N38" s="49"/>
      <c r="O38" s="49"/>
      <c r="P38" s="49"/>
    </row>
    <row r="39" spans="1:16" x14ac:dyDescent="0.2">
      <c r="A39" s="49"/>
      <c r="B39" s="49"/>
      <c r="C39" s="49"/>
      <c r="D39" s="49"/>
      <c r="E39" s="52"/>
      <c r="F39" s="49"/>
      <c r="G39" s="49"/>
      <c r="H39" s="49"/>
      <c r="I39" s="52"/>
      <c r="J39" s="49"/>
      <c r="K39" s="49"/>
      <c r="L39" s="49"/>
      <c r="M39" s="52"/>
      <c r="N39" s="49"/>
      <c r="O39" s="49"/>
      <c r="P39" s="49"/>
    </row>
    <row r="40" spans="1:16" x14ac:dyDescent="0.2">
      <c r="A40" s="49"/>
      <c r="B40" s="49"/>
      <c r="C40" s="49"/>
      <c r="D40" s="49"/>
      <c r="E40" s="52"/>
      <c r="F40" s="49"/>
      <c r="G40" s="49"/>
      <c r="H40" s="49"/>
      <c r="I40" s="52"/>
      <c r="J40" s="49"/>
      <c r="K40" s="49"/>
      <c r="L40" s="49"/>
      <c r="M40" s="52"/>
      <c r="N40" s="49"/>
      <c r="O40" s="49"/>
      <c r="P40" s="49"/>
    </row>
    <row r="41" spans="1:16" x14ac:dyDescent="0.2">
      <c r="A41" s="49"/>
      <c r="B41" s="49"/>
      <c r="C41" s="49"/>
      <c r="D41" s="49"/>
      <c r="E41" s="52"/>
      <c r="F41" s="49"/>
      <c r="G41" s="49"/>
      <c r="H41" s="49"/>
      <c r="I41" s="52"/>
      <c r="J41" s="49"/>
      <c r="K41" s="49"/>
      <c r="L41" s="49"/>
      <c r="M41" s="52"/>
      <c r="N41" s="49"/>
      <c r="O41" s="49"/>
      <c r="P41" s="49"/>
    </row>
    <row r="42" spans="1:16" x14ac:dyDescent="0.2">
      <c r="A42" s="49"/>
      <c r="B42" s="49"/>
      <c r="C42" s="49"/>
      <c r="D42" s="49"/>
      <c r="E42" s="52"/>
      <c r="F42" s="49"/>
      <c r="G42" s="49"/>
      <c r="H42" s="49"/>
      <c r="I42" s="52"/>
      <c r="J42" s="49"/>
      <c r="K42" s="49"/>
      <c r="L42" s="49"/>
      <c r="M42" s="52"/>
      <c r="N42" s="49"/>
      <c r="O42" s="49"/>
      <c r="P42" s="49"/>
    </row>
    <row r="44" spans="1:16" x14ac:dyDescent="0.2">
      <c r="A44" s="76" t="s">
        <v>10</v>
      </c>
      <c r="B44" s="77">
        <f>+SUM(B11:B42)</f>
        <v>0</v>
      </c>
      <c r="C44" s="77">
        <f t="shared" ref="C44:D44" si="0">+SUM(C11:C42)</f>
        <v>0</v>
      </c>
      <c r="D44" s="77">
        <f t="shared" si="0"/>
        <v>0</v>
      </c>
      <c r="F44" s="77">
        <f>+SUM(F11:F42)</f>
        <v>250365</v>
      </c>
      <c r="G44" s="77">
        <f t="shared" ref="G44:H44" si="1">+SUM(G11:G42)</f>
        <v>480501.18</v>
      </c>
      <c r="H44" s="77">
        <f t="shared" si="1"/>
        <v>552550</v>
      </c>
      <c r="J44" s="77">
        <f>+SUM(J11:J42)</f>
        <v>10253987.689999999</v>
      </c>
      <c r="K44" s="77">
        <f t="shared" ref="K44:L44" si="2">+SUM(K11:K42)</f>
        <v>13198953.130000001</v>
      </c>
      <c r="L44" s="77">
        <f t="shared" si="2"/>
        <v>15341053.640000001</v>
      </c>
      <c r="N44" s="77">
        <f>+SUM(N11:N42)</f>
        <v>10504352.689999999</v>
      </c>
      <c r="O44" s="77">
        <f t="shared" ref="O44:P44" si="3">+SUM(O11:O42)</f>
        <v>13679454.310000001</v>
      </c>
      <c r="P44" s="77">
        <f t="shared" si="3"/>
        <v>15893603.640000001</v>
      </c>
    </row>
    <row r="47" spans="1:16" ht="13.5" thickBot="1" x14ac:dyDescent="0.25">
      <c r="A47" s="55"/>
      <c r="B47" s="55"/>
      <c r="C47" s="55"/>
      <c r="D47" s="55"/>
      <c r="F47" s="55"/>
      <c r="H47" s="55"/>
      <c r="J47" s="55"/>
      <c r="K47" s="55"/>
      <c r="L47" s="55"/>
      <c r="N47" s="55"/>
      <c r="O47" s="55"/>
      <c r="P47" s="55"/>
    </row>
    <row r="48" spans="1:16" x14ac:dyDescent="0.2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</row>
    <row r="51" spans="1:16" x14ac:dyDescent="0.2">
      <c r="A51" s="70"/>
      <c r="B51" s="70"/>
      <c r="F51" s="154" t="s">
        <v>34</v>
      </c>
      <c r="G51" s="154"/>
      <c r="H51" s="154"/>
      <c r="N51" s="70"/>
      <c r="O51" s="70"/>
      <c r="P51" s="70"/>
    </row>
    <row r="52" spans="1:16" x14ac:dyDescent="0.2">
      <c r="A52" s="154" t="s">
        <v>33</v>
      </c>
      <c r="B52" s="154"/>
      <c r="F52" s="153" t="s">
        <v>78</v>
      </c>
      <c r="G52" s="153"/>
      <c r="H52" s="153"/>
      <c r="I52" s="153"/>
      <c r="N52" s="154" t="s">
        <v>35</v>
      </c>
      <c r="O52" s="154"/>
      <c r="P52" s="154"/>
    </row>
    <row r="53" spans="1:16" x14ac:dyDescent="0.2">
      <c r="A53" s="153" t="s">
        <v>82</v>
      </c>
      <c r="B53" s="153"/>
      <c r="F53" s="153" t="s">
        <v>79</v>
      </c>
      <c r="G53" s="153"/>
      <c r="H53" s="153"/>
      <c r="I53" s="153"/>
      <c r="N53" s="153" t="s">
        <v>80</v>
      </c>
      <c r="O53" s="153"/>
      <c r="P53" s="153"/>
    </row>
    <row r="54" spans="1:16" x14ac:dyDescent="0.2">
      <c r="A54" s="153" t="s">
        <v>83</v>
      </c>
      <c r="B54" s="153"/>
      <c r="N54" s="153" t="s">
        <v>81</v>
      </c>
      <c r="O54" s="153"/>
      <c r="P54" s="153"/>
    </row>
  </sheetData>
  <mergeCells count="23">
    <mergeCell ref="N53:P53"/>
    <mergeCell ref="N54:P54"/>
    <mergeCell ref="A53:B53"/>
    <mergeCell ref="A54:B54"/>
    <mergeCell ref="F51:H51"/>
    <mergeCell ref="F52:I52"/>
    <mergeCell ref="F53:I53"/>
    <mergeCell ref="J9:L9"/>
    <mergeCell ref="A5:H5"/>
    <mergeCell ref="N52:P52"/>
    <mergeCell ref="A52:B52"/>
    <mergeCell ref="A7:P7"/>
    <mergeCell ref="N9:P9"/>
    <mergeCell ref="A48:P48"/>
    <mergeCell ref="B8:L8"/>
    <mergeCell ref="A9:A10"/>
    <mergeCell ref="B9:D9"/>
    <mergeCell ref="F9:H9"/>
    <mergeCell ref="A1:P1"/>
    <mergeCell ref="A2:P2"/>
    <mergeCell ref="A3:P3"/>
    <mergeCell ref="A4:P4"/>
    <mergeCell ref="A6:P6"/>
  </mergeCells>
  <printOptions horizontalCentered="1"/>
  <pageMargins left="0.19685039370078741" right="0.19685039370078741" top="0.39370078740157483" bottom="0.39370078740157483" header="0" footer="0"/>
  <pageSetup scale="60" orientation="landscape" r:id="rId1"/>
  <headerFooter alignWithMargins="0"/>
  <ignoredErrors>
    <ignoredError sqref="B44:D44 F44:H44 J44:L44 N44:P44 N11:P1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0"/>
  <sheetViews>
    <sheetView showGridLines="0" topLeftCell="A9" zoomScaleNormal="100" workbookViewId="0">
      <selection activeCell="F32" sqref="F32"/>
    </sheetView>
  </sheetViews>
  <sheetFormatPr baseColWidth="10" defaultRowHeight="12.75" x14ac:dyDescent="0.2"/>
  <cols>
    <col min="1" max="2" width="28.85546875" style="3" customWidth="1"/>
    <col min="3" max="3" width="28.85546875" style="62" customWidth="1"/>
    <col min="4" max="4" width="28.85546875" style="3" customWidth="1"/>
    <col min="5" max="5" width="30.7109375" style="3" customWidth="1"/>
    <col min="6" max="7" width="28.85546875" style="3" customWidth="1"/>
    <col min="8" max="16384" width="11.42578125" style="3"/>
  </cols>
  <sheetData>
    <row r="1" spans="1:8" customFormat="1" ht="21.75" customHeight="1" x14ac:dyDescent="0.2">
      <c r="A1" s="145" t="s">
        <v>0</v>
      </c>
      <c r="B1" s="145"/>
      <c r="C1" s="145"/>
      <c r="D1" s="145"/>
      <c r="E1" s="145"/>
      <c r="F1" s="145"/>
      <c r="G1" s="145"/>
    </row>
    <row r="2" spans="1:8" customFormat="1" ht="21.75" customHeight="1" x14ac:dyDescent="0.2">
      <c r="A2" s="146" t="s">
        <v>49</v>
      </c>
      <c r="B2" s="146"/>
      <c r="C2" s="146"/>
      <c r="D2" s="146"/>
      <c r="E2" s="146"/>
      <c r="F2" s="146"/>
      <c r="G2" s="147"/>
    </row>
    <row r="3" spans="1:8" customFormat="1" ht="21.75" customHeight="1" x14ac:dyDescent="0.2">
      <c r="A3" s="65" t="s">
        <v>36</v>
      </c>
      <c r="B3" s="65"/>
      <c r="C3" s="66"/>
      <c r="D3" s="65"/>
      <c r="E3" s="65"/>
      <c r="F3" s="65"/>
      <c r="G3" s="67"/>
    </row>
    <row r="4" spans="1:8" customFormat="1" ht="21.75" customHeight="1" x14ac:dyDescent="0.2">
      <c r="A4" s="29" t="s">
        <v>2</v>
      </c>
      <c r="B4" s="29"/>
      <c r="C4" s="66"/>
      <c r="D4" s="29"/>
      <c r="E4" s="29"/>
      <c r="F4" s="29"/>
      <c r="G4" s="29"/>
    </row>
    <row r="5" spans="1:8" customFormat="1" ht="14.25" customHeight="1" x14ac:dyDescent="0.2">
      <c r="A5" s="150"/>
      <c r="B5" s="150"/>
      <c r="C5" s="151"/>
      <c r="D5" s="151"/>
      <c r="E5" s="151"/>
      <c r="F5" s="151"/>
      <c r="G5" s="151"/>
      <c r="H5" s="151"/>
    </row>
    <row r="6" spans="1:8" customFormat="1" ht="22.5" customHeight="1" x14ac:dyDescent="0.2">
      <c r="A6" s="148" t="s">
        <v>37</v>
      </c>
      <c r="B6" s="148"/>
      <c r="C6" s="148"/>
      <c r="D6" s="148"/>
      <c r="E6" s="148"/>
      <c r="F6" s="148"/>
      <c r="G6" s="148"/>
    </row>
    <row r="7" spans="1:8" customFormat="1" ht="22.5" customHeight="1" x14ac:dyDescent="0.2">
      <c r="A7" s="149" t="s">
        <v>38</v>
      </c>
      <c r="B7" s="149"/>
      <c r="C7" s="149"/>
      <c r="D7" s="149"/>
      <c r="E7" s="149"/>
      <c r="F7" s="149"/>
      <c r="G7" s="149"/>
    </row>
    <row r="8" spans="1:8" s="68" customFormat="1" ht="22.5" customHeight="1" x14ac:dyDescent="0.2">
      <c r="A8" s="80" t="s">
        <v>61</v>
      </c>
      <c r="B8" s="78"/>
      <c r="C8" s="78"/>
      <c r="D8" s="78"/>
      <c r="E8" s="78"/>
      <c r="F8" s="78"/>
      <c r="G8" s="79"/>
    </row>
    <row r="9" spans="1:8" s="61" customFormat="1" ht="28.5" customHeight="1" x14ac:dyDescent="0.2">
      <c r="A9" s="81"/>
      <c r="B9" s="82"/>
      <c r="C9" s="82"/>
      <c r="D9" s="83"/>
      <c r="E9" s="82"/>
      <c r="F9" s="82"/>
      <c r="G9" s="84"/>
    </row>
    <row r="10" spans="1:8" s="61" customFormat="1" ht="28.5" customHeight="1" x14ac:dyDescent="0.2">
      <c r="A10" s="94" t="s">
        <v>39</v>
      </c>
      <c r="B10" s="86"/>
      <c r="C10" s="86"/>
      <c r="D10" s="87"/>
      <c r="E10" s="86"/>
      <c r="F10" s="86"/>
      <c r="G10" s="88"/>
    </row>
    <row r="11" spans="1:8" s="61" customFormat="1" ht="28.5" customHeight="1" x14ac:dyDescent="0.2">
      <c r="A11" s="94" t="s">
        <v>40</v>
      </c>
      <c r="B11" s="86"/>
      <c r="C11" s="86"/>
      <c r="D11" s="87"/>
      <c r="E11" s="86"/>
      <c r="F11" s="86"/>
      <c r="G11" s="88"/>
    </row>
    <row r="12" spans="1:8" s="61" customFormat="1" ht="28.5" customHeight="1" x14ac:dyDescent="0.2">
      <c r="A12" s="94" t="s">
        <v>41</v>
      </c>
      <c r="B12" s="86"/>
      <c r="C12" s="86"/>
      <c r="D12" s="87"/>
      <c r="E12" s="86"/>
      <c r="F12" s="86"/>
      <c r="G12" s="88"/>
    </row>
    <row r="13" spans="1:8" s="61" customFormat="1" ht="28.5" customHeight="1" x14ac:dyDescent="0.2">
      <c r="A13" s="94"/>
      <c r="B13" s="86"/>
      <c r="C13" s="86"/>
      <c r="D13" s="87"/>
      <c r="E13" s="86"/>
      <c r="F13" s="86"/>
      <c r="G13" s="88"/>
    </row>
    <row r="14" spans="1:8" s="61" customFormat="1" ht="28.5" customHeight="1" x14ac:dyDescent="0.2">
      <c r="A14" s="85"/>
      <c r="B14" s="86"/>
      <c r="C14" s="86"/>
      <c r="D14" s="87"/>
      <c r="E14" s="86"/>
      <c r="F14" s="86"/>
      <c r="G14" s="88"/>
    </row>
    <row r="15" spans="1:8" s="61" customFormat="1" ht="28.5" customHeight="1" x14ac:dyDescent="0.2">
      <c r="A15" s="85"/>
      <c r="B15" s="86"/>
      <c r="C15" s="86"/>
      <c r="D15" s="87"/>
      <c r="E15" s="86"/>
      <c r="F15" s="86"/>
      <c r="G15" s="88"/>
    </row>
    <row r="16" spans="1:8" s="61" customFormat="1" ht="28.5" customHeight="1" x14ac:dyDescent="0.2">
      <c r="A16" s="85"/>
      <c r="B16" s="86"/>
      <c r="C16" s="86"/>
      <c r="D16" s="87"/>
      <c r="E16" s="86"/>
      <c r="F16" s="86"/>
      <c r="G16" s="88"/>
    </row>
    <row r="17" spans="1:16" s="61" customFormat="1" ht="28.5" customHeight="1" x14ac:dyDescent="0.2">
      <c r="A17" s="85"/>
      <c r="B17" s="86"/>
      <c r="C17" s="86"/>
      <c r="D17" s="87"/>
      <c r="E17" s="86"/>
      <c r="F17" s="86"/>
      <c r="G17" s="88"/>
    </row>
    <row r="18" spans="1:16" s="61" customFormat="1" ht="28.5" customHeight="1" x14ac:dyDescent="0.2">
      <c r="A18" s="85"/>
      <c r="B18" s="86"/>
      <c r="C18" s="86"/>
      <c r="D18" s="87"/>
      <c r="E18" s="86"/>
      <c r="F18" s="86"/>
      <c r="G18" s="88"/>
    </row>
    <row r="19" spans="1:16" s="61" customFormat="1" ht="28.5" customHeight="1" x14ac:dyDescent="0.2">
      <c r="A19" s="85"/>
      <c r="B19" s="86"/>
      <c r="C19" s="86"/>
      <c r="D19" s="87"/>
      <c r="E19" s="86"/>
      <c r="F19" s="86"/>
      <c r="G19" s="88"/>
    </row>
    <row r="20" spans="1:16" s="61" customFormat="1" ht="28.5" customHeight="1" x14ac:dyDescent="0.2">
      <c r="A20" s="89"/>
      <c r="B20" s="90"/>
      <c r="C20" s="91"/>
      <c r="D20" s="92"/>
      <c r="E20" s="91"/>
      <c r="F20" s="91"/>
      <c r="G20" s="93"/>
    </row>
    <row r="21" spans="1:16" x14ac:dyDescent="0.2">
      <c r="G21" s="63"/>
    </row>
    <row r="22" spans="1:16" ht="13.5" thickBot="1" x14ac:dyDescent="0.25">
      <c r="D22" s="64"/>
      <c r="E22" s="64"/>
      <c r="F22" s="64"/>
      <c r="G22" s="63"/>
    </row>
    <row r="23" spans="1:16" x14ac:dyDescent="0.2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</row>
    <row r="24" spans="1:16" x14ac:dyDescent="0.2">
      <c r="C24" s="3"/>
    </row>
    <row r="25" spans="1:16" x14ac:dyDescent="0.2">
      <c r="C25" s="3"/>
    </row>
    <row r="26" spans="1:16" x14ac:dyDescent="0.2">
      <c r="A26" s="70"/>
      <c r="B26" s="70"/>
      <c r="C26" s="3"/>
      <c r="D26" s="70"/>
      <c r="E26" s="70"/>
      <c r="G26" s="152"/>
      <c r="H26" s="152"/>
      <c r="I26" s="152"/>
      <c r="N26" s="70"/>
      <c r="O26" s="70"/>
      <c r="P26" s="70"/>
    </row>
    <row r="27" spans="1:16" x14ac:dyDescent="0.2">
      <c r="A27" s="154" t="s">
        <v>33</v>
      </c>
      <c r="B27" s="154"/>
      <c r="C27" s="3"/>
      <c r="D27" s="154" t="s">
        <v>34</v>
      </c>
      <c r="E27" s="154"/>
      <c r="F27" s="143"/>
      <c r="G27" s="154" t="s">
        <v>35</v>
      </c>
      <c r="H27" s="154"/>
      <c r="I27" s="154"/>
      <c r="N27" s="154" t="s">
        <v>35</v>
      </c>
      <c r="O27" s="154"/>
      <c r="P27" s="154"/>
    </row>
    <row r="28" spans="1:16" x14ac:dyDescent="0.2">
      <c r="A28" s="153" t="s">
        <v>82</v>
      </c>
      <c r="B28" s="153"/>
      <c r="C28" s="3"/>
      <c r="D28" s="153" t="s">
        <v>78</v>
      </c>
      <c r="E28" s="153"/>
      <c r="F28" s="97"/>
      <c r="G28" s="153" t="s">
        <v>80</v>
      </c>
      <c r="H28" s="153"/>
      <c r="I28" s="153"/>
      <c r="N28" s="153" t="s">
        <v>80</v>
      </c>
      <c r="O28" s="153"/>
      <c r="P28" s="153"/>
    </row>
    <row r="29" spans="1:16" x14ac:dyDescent="0.2">
      <c r="A29" s="153" t="s">
        <v>83</v>
      </c>
      <c r="B29" s="153"/>
      <c r="C29" s="3"/>
      <c r="D29" s="153" t="s">
        <v>79</v>
      </c>
      <c r="E29" s="153"/>
      <c r="G29" s="153" t="s">
        <v>81</v>
      </c>
      <c r="H29" s="153"/>
      <c r="I29" s="153"/>
      <c r="J29"/>
      <c r="N29" s="153" t="s">
        <v>81</v>
      </c>
      <c r="O29" s="153"/>
      <c r="P29" s="153"/>
    </row>
    <row r="30" spans="1:16" x14ac:dyDescent="0.2">
      <c r="C30" s="3"/>
    </row>
  </sheetData>
  <sheetProtection insertRows="0"/>
  <mergeCells count="19">
    <mergeCell ref="G26:I26"/>
    <mergeCell ref="G29:I29"/>
    <mergeCell ref="A29:B29"/>
    <mergeCell ref="N29:P29"/>
    <mergeCell ref="D27:E27"/>
    <mergeCell ref="D28:E28"/>
    <mergeCell ref="D29:E29"/>
    <mergeCell ref="A27:B27"/>
    <mergeCell ref="N27:P27"/>
    <mergeCell ref="A28:B28"/>
    <mergeCell ref="N28:P28"/>
    <mergeCell ref="G27:I27"/>
    <mergeCell ref="G28:I28"/>
    <mergeCell ref="A23:P23"/>
    <mergeCell ref="A1:G1"/>
    <mergeCell ref="A2:G2"/>
    <mergeCell ref="A6:G6"/>
    <mergeCell ref="A7:G7"/>
    <mergeCell ref="A5:H5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04712-D9AE-4E24-8E91-5CAEC767E3A0}">
  <sheetPr>
    <pageSetUpPr fitToPage="1"/>
  </sheetPr>
  <dimension ref="A1:P33"/>
  <sheetViews>
    <sheetView showGridLines="0" tabSelected="1" view="pageBreakPreview" zoomScaleNormal="100" zoomScaleSheetLayoutView="100" workbookViewId="0">
      <selection activeCell="A26" sqref="A26:F34"/>
    </sheetView>
  </sheetViews>
  <sheetFormatPr baseColWidth="10" defaultRowHeight="12.75" x14ac:dyDescent="0.2"/>
  <cols>
    <col min="1" max="2" width="28.85546875" style="3" customWidth="1"/>
    <col min="3" max="3" width="28.85546875" style="62" customWidth="1"/>
    <col min="4" max="4" width="28.85546875" style="3" customWidth="1"/>
    <col min="5" max="5" width="30.7109375" style="3" customWidth="1"/>
    <col min="6" max="6" width="28.85546875" style="3" customWidth="1"/>
    <col min="7" max="16384" width="11.42578125" style="3"/>
  </cols>
  <sheetData>
    <row r="1" spans="1:8" customFormat="1" ht="21.75" customHeight="1" x14ac:dyDescent="0.2">
      <c r="A1" s="200" t="s">
        <v>0</v>
      </c>
      <c r="B1" s="200"/>
      <c r="C1" s="200"/>
      <c r="D1" s="200"/>
      <c r="E1" s="200"/>
      <c r="F1" s="200"/>
    </row>
    <row r="2" spans="1:8" customFormat="1" ht="21.75" customHeight="1" x14ac:dyDescent="0.2">
      <c r="A2" s="181" t="s">
        <v>45</v>
      </c>
      <c r="B2" s="181"/>
      <c r="C2" s="181"/>
      <c r="D2" s="181"/>
      <c r="E2" s="181"/>
      <c r="F2" s="181"/>
    </row>
    <row r="3" spans="1:8" customFormat="1" ht="21.75" customHeight="1" x14ac:dyDescent="0.2">
      <c r="A3" s="138" t="s">
        <v>1</v>
      </c>
      <c r="B3" s="138"/>
      <c r="C3" s="139"/>
      <c r="D3" s="138"/>
      <c r="E3" s="138"/>
      <c r="F3" s="138"/>
    </row>
    <row r="4" spans="1:8" customFormat="1" ht="21.75" customHeight="1" x14ac:dyDescent="0.2">
      <c r="A4" s="120" t="s">
        <v>2</v>
      </c>
      <c r="B4" s="120"/>
      <c r="C4" s="139"/>
      <c r="D4" s="120"/>
      <c r="E4" s="120"/>
      <c r="F4" s="120"/>
    </row>
    <row r="5" spans="1:8" customFormat="1" ht="14.25" customHeight="1" x14ac:dyDescent="0.2">
      <c r="A5" s="182" t="s">
        <v>57</v>
      </c>
      <c r="B5" s="182"/>
      <c r="C5" s="183"/>
      <c r="D5" s="183"/>
      <c r="E5" s="183"/>
      <c r="F5" s="183"/>
      <c r="G5" s="183"/>
      <c r="H5" s="183"/>
    </row>
    <row r="6" spans="1:8" customFormat="1" ht="22.5" customHeight="1" x14ac:dyDescent="0.2">
      <c r="A6" s="201" t="s">
        <v>26</v>
      </c>
      <c r="B6" s="201"/>
      <c r="C6" s="201"/>
      <c r="D6" s="201"/>
      <c r="E6" s="201"/>
      <c r="F6" s="201"/>
    </row>
    <row r="7" spans="1:8" customFormat="1" ht="22.5" customHeight="1" x14ac:dyDescent="0.2">
      <c r="A7" s="176" t="s">
        <v>32</v>
      </c>
      <c r="B7" s="176"/>
      <c r="C7" s="176"/>
      <c r="D7" s="176"/>
      <c r="E7" s="176"/>
      <c r="F7" s="176"/>
    </row>
    <row r="8" spans="1:8" s="68" customFormat="1" ht="22.5" customHeight="1" x14ac:dyDescent="0.2">
      <c r="A8" s="202" t="s">
        <v>3</v>
      </c>
      <c r="B8" s="202" t="s">
        <v>4</v>
      </c>
      <c r="C8" s="202" t="s">
        <v>42</v>
      </c>
      <c r="D8" s="202" t="s">
        <v>5</v>
      </c>
      <c r="E8" s="202" t="s">
        <v>28</v>
      </c>
      <c r="F8" s="202" t="s">
        <v>6</v>
      </c>
    </row>
    <row r="9" spans="1:8" s="68" customFormat="1" ht="22.5" customHeight="1" x14ac:dyDescent="0.2">
      <c r="A9" s="202"/>
      <c r="B9" s="202"/>
      <c r="C9" s="202"/>
      <c r="D9" s="202"/>
      <c r="E9" s="202"/>
      <c r="F9" s="202"/>
    </row>
    <row r="10" spans="1:8" s="61" customFormat="1" ht="28.5" customHeight="1" x14ac:dyDescent="0.2">
      <c r="A10" s="140" t="s">
        <v>129</v>
      </c>
      <c r="B10" s="140" t="s">
        <v>130</v>
      </c>
      <c r="C10" s="140" t="s">
        <v>131</v>
      </c>
      <c r="D10" s="141">
        <v>2284</v>
      </c>
      <c r="E10" s="140" t="s">
        <v>132</v>
      </c>
      <c r="F10" s="140"/>
    </row>
    <row r="11" spans="1:8" s="61" customFormat="1" ht="28.5" customHeight="1" x14ac:dyDescent="0.2">
      <c r="A11" s="140" t="s">
        <v>129</v>
      </c>
      <c r="B11" s="140" t="s">
        <v>130</v>
      </c>
      <c r="C11" s="140" t="s">
        <v>133</v>
      </c>
      <c r="D11" s="141">
        <v>16</v>
      </c>
      <c r="E11" s="140" t="s">
        <v>132</v>
      </c>
      <c r="F11" s="140"/>
    </row>
    <row r="12" spans="1:8" s="61" customFormat="1" ht="28.5" customHeight="1" x14ac:dyDescent="0.2">
      <c r="A12" s="140" t="s">
        <v>129</v>
      </c>
      <c r="B12" s="140" t="s">
        <v>130</v>
      </c>
      <c r="C12" s="140" t="s">
        <v>134</v>
      </c>
      <c r="D12" s="141">
        <v>2177</v>
      </c>
      <c r="E12" s="140" t="s">
        <v>132</v>
      </c>
      <c r="F12" s="140"/>
    </row>
    <row r="13" spans="1:8" s="61" customFormat="1" ht="28.5" customHeight="1" x14ac:dyDescent="0.2">
      <c r="A13" s="140" t="s">
        <v>129</v>
      </c>
      <c r="B13" s="140" t="s">
        <v>130</v>
      </c>
      <c r="C13" s="140" t="s">
        <v>135</v>
      </c>
      <c r="D13" s="141">
        <v>16</v>
      </c>
      <c r="E13" s="140" t="s">
        <v>132</v>
      </c>
      <c r="F13" s="140"/>
    </row>
    <row r="14" spans="1:8" s="61" customFormat="1" ht="28.5" customHeight="1" x14ac:dyDescent="0.2">
      <c r="A14" s="140" t="s">
        <v>129</v>
      </c>
      <c r="B14" s="140" t="s">
        <v>136</v>
      </c>
      <c r="C14" s="140" t="s">
        <v>137</v>
      </c>
      <c r="D14" s="141">
        <v>3409</v>
      </c>
      <c r="E14" s="140" t="s">
        <v>132</v>
      </c>
      <c r="F14" s="140"/>
    </row>
    <row r="15" spans="1:8" s="61" customFormat="1" ht="28.5" customHeight="1" x14ac:dyDescent="0.2">
      <c r="A15" s="140" t="s">
        <v>129</v>
      </c>
      <c r="B15" s="140" t="s">
        <v>136</v>
      </c>
      <c r="C15" s="140" t="s">
        <v>138</v>
      </c>
      <c r="D15" s="141">
        <v>11</v>
      </c>
      <c r="E15" s="140" t="s">
        <v>132</v>
      </c>
      <c r="F15" s="140"/>
    </row>
    <row r="16" spans="1:8" s="61" customFormat="1" ht="28.5" customHeight="1" x14ac:dyDescent="0.2">
      <c r="A16" s="140" t="s">
        <v>129</v>
      </c>
      <c r="B16" s="140" t="s">
        <v>136</v>
      </c>
      <c r="C16" s="140" t="s">
        <v>139</v>
      </c>
      <c r="D16" s="141">
        <v>3409</v>
      </c>
      <c r="E16" s="140" t="s">
        <v>132</v>
      </c>
      <c r="F16" s="140"/>
    </row>
    <row r="17" spans="1:16" s="61" customFormat="1" ht="28.5" customHeight="1" x14ac:dyDescent="0.2">
      <c r="A17" s="140" t="s">
        <v>129</v>
      </c>
      <c r="B17" s="140" t="s">
        <v>136</v>
      </c>
      <c r="C17" s="140" t="s">
        <v>140</v>
      </c>
      <c r="D17" s="141">
        <v>11</v>
      </c>
      <c r="E17" s="140" t="s">
        <v>132</v>
      </c>
      <c r="F17" s="140"/>
    </row>
    <row r="18" spans="1:16" s="61" customFormat="1" ht="28.5" customHeight="1" x14ac:dyDescent="0.2">
      <c r="A18" s="140" t="s">
        <v>129</v>
      </c>
      <c r="B18" s="140" t="s">
        <v>130</v>
      </c>
      <c r="C18" s="140" t="s">
        <v>141</v>
      </c>
      <c r="D18" s="141">
        <v>2392</v>
      </c>
      <c r="E18" s="140" t="s">
        <v>132</v>
      </c>
      <c r="F18" s="140"/>
    </row>
    <row r="19" spans="1:16" s="61" customFormat="1" ht="28.5" customHeight="1" x14ac:dyDescent="0.2">
      <c r="A19" s="140" t="s">
        <v>129</v>
      </c>
      <c r="B19" s="140" t="s">
        <v>130</v>
      </c>
      <c r="C19" s="140" t="s">
        <v>142</v>
      </c>
      <c r="D19" s="141">
        <v>10</v>
      </c>
      <c r="E19" s="140" t="s">
        <v>132</v>
      </c>
      <c r="F19" s="140"/>
    </row>
    <row r="20" spans="1:16" s="61" customFormat="1" ht="28.5" customHeight="1" x14ac:dyDescent="0.2">
      <c r="A20" s="140"/>
      <c r="B20" s="140"/>
      <c r="C20" s="140"/>
      <c r="D20" s="141"/>
      <c r="E20" s="140"/>
      <c r="F20" s="140"/>
    </row>
    <row r="21" spans="1:16" s="61" customFormat="1" ht="28.5" customHeight="1" x14ac:dyDescent="0.2">
      <c r="A21" s="140"/>
      <c r="B21" s="142"/>
      <c r="C21" s="140"/>
      <c r="D21" s="141"/>
      <c r="E21" s="140"/>
      <c r="F21" s="140"/>
    </row>
    <row r="23" spans="1:16" ht="13.5" thickBot="1" x14ac:dyDescent="0.25">
      <c r="D23" s="64"/>
      <c r="E23" s="64"/>
      <c r="F23" s="64"/>
    </row>
    <row r="24" spans="1:16" x14ac:dyDescent="0.2">
      <c r="A24" s="144"/>
      <c r="B24" s="144"/>
      <c r="C24" s="144"/>
      <c r="D24" s="144"/>
      <c r="E24" s="144"/>
      <c r="F24" s="144"/>
    </row>
    <row r="28" spans="1:16" x14ac:dyDescent="0.2">
      <c r="A28"/>
      <c r="B28"/>
      <c r="C28"/>
      <c r="D28"/>
      <c r="E28"/>
      <c r="F28"/>
      <c r="G28"/>
      <c r="H28"/>
      <c r="I28"/>
      <c r="J28"/>
      <c r="K28"/>
    </row>
    <row r="29" spans="1:16" x14ac:dyDescent="0.2">
      <c r="A29"/>
      <c r="B29"/>
      <c r="C29"/>
      <c r="D29"/>
      <c r="E29"/>
      <c r="F29"/>
      <c r="G29"/>
      <c r="H29"/>
      <c r="I29"/>
      <c r="J29"/>
      <c r="K29"/>
      <c r="N29" s="143"/>
      <c r="O29" s="143"/>
      <c r="P29" s="143"/>
    </row>
    <row r="30" spans="1:16" x14ac:dyDescent="0.2">
      <c r="A30" s="175" t="s">
        <v>33</v>
      </c>
      <c r="B30" s="175"/>
      <c r="C30" s="175" t="s">
        <v>34</v>
      </c>
      <c r="D30" s="175"/>
      <c r="E30" s="175" t="s">
        <v>35</v>
      </c>
      <c r="F30" s="175"/>
      <c r="G30" s="69"/>
      <c r="H30" s="69"/>
      <c r="I30" s="69"/>
      <c r="J30" s="69"/>
      <c r="K30" s="69"/>
      <c r="M30" s="69"/>
      <c r="N30" s="69"/>
      <c r="O30" s="69"/>
      <c r="P30" s="69"/>
    </row>
    <row r="31" spans="1:16" x14ac:dyDescent="0.2">
      <c r="A31" s="153" t="s">
        <v>122</v>
      </c>
      <c r="B31" s="153"/>
      <c r="C31" s="153" t="s">
        <v>78</v>
      </c>
      <c r="D31" s="153"/>
      <c r="E31" s="153" t="s">
        <v>80</v>
      </c>
      <c r="F31" s="153"/>
      <c r="G31"/>
      <c r="H31"/>
      <c r="I31"/>
      <c r="J31"/>
      <c r="K31"/>
      <c r="M31"/>
      <c r="N31"/>
      <c r="O31"/>
      <c r="P31"/>
    </row>
    <row r="32" spans="1:16" x14ac:dyDescent="0.2">
      <c r="A32" s="153" t="s">
        <v>123</v>
      </c>
      <c r="B32" s="153"/>
      <c r="C32" s="153" t="s">
        <v>79</v>
      </c>
      <c r="D32" s="153"/>
      <c r="E32" s="153" t="s">
        <v>81</v>
      </c>
      <c r="F32" s="153"/>
      <c r="G32"/>
      <c r="H32"/>
      <c r="I32"/>
      <c r="J32"/>
      <c r="K32"/>
      <c r="M32"/>
      <c r="N32"/>
      <c r="O32"/>
      <c r="P32"/>
    </row>
    <row r="33" spans="3:3" x14ac:dyDescent="0.2">
      <c r="C33" s="3"/>
    </row>
  </sheetData>
  <sheetProtection insertRows="0"/>
  <mergeCells count="21">
    <mergeCell ref="A32:B32"/>
    <mergeCell ref="C32:D32"/>
    <mergeCell ref="E32:F32"/>
    <mergeCell ref="F8:F9"/>
    <mergeCell ref="A24:F24"/>
    <mergeCell ref="A30:B30"/>
    <mergeCell ref="C30:D30"/>
    <mergeCell ref="E30:F30"/>
    <mergeCell ref="A31:B31"/>
    <mergeCell ref="C31:D31"/>
    <mergeCell ref="E31:F31"/>
    <mergeCell ref="A8:A9"/>
    <mergeCell ref="B8:B9"/>
    <mergeCell ref="C8:C9"/>
    <mergeCell ref="D8:D9"/>
    <mergeCell ref="E8:E9"/>
    <mergeCell ref="A1:F1"/>
    <mergeCell ref="A2:F2"/>
    <mergeCell ref="A5:H5"/>
    <mergeCell ref="A6:F6"/>
    <mergeCell ref="A7:F7"/>
  </mergeCells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Carátula </vt:lpstr>
      <vt:lpstr>Frac I </vt:lpstr>
      <vt:lpstr>Frac II </vt:lpstr>
      <vt:lpstr>Frac III</vt:lpstr>
      <vt:lpstr>FRAC IV</vt:lpstr>
      <vt:lpstr>FRAC V </vt:lpstr>
      <vt:lpstr>'Carátula '!Área_de_impresión</vt:lpstr>
      <vt:lpstr>'Frac I '!Área_de_impresión</vt:lpstr>
      <vt:lpstr>'Frac II '!Área_de_impresión</vt:lpstr>
      <vt:lpstr>'Frac III'!Área_de_impresión</vt:lpstr>
      <vt:lpstr>'FRAC IV'!Área_de_impresión</vt:lpstr>
      <vt:lpstr>'FRAC V '!Área_de_impresión</vt:lpstr>
      <vt:lpstr>'Frac II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</dc:creator>
  <cp:lastModifiedBy>Juan Martinez Bautista</cp:lastModifiedBy>
  <cp:lastPrinted>2026-07-14T20:46:29Z</cp:lastPrinted>
  <dcterms:created xsi:type="dcterms:W3CDTF">2011-02-10T20:19:47Z</dcterms:created>
  <dcterms:modified xsi:type="dcterms:W3CDTF">2026-07-23T17:52:04Z</dcterms:modified>
</cp:coreProperties>
</file>